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9440" windowHeight="11985"/>
  </bookViews>
  <sheets>
    <sheet name="Лист1" sheetId="1" r:id="rId1"/>
    <sheet name="Лист2" sheetId="2" r:id="rId2"/>
    <sheet name="Лист3" sheetId="3" r:id="rId3"/>
  </sheets>
  <definedNames>
    <definedName name="_xlnm.Print_Titles" localSheetId="0">Лист1!$8:$8</definedName>
  </definedNames>
  <calcPr calcId="125725"/>
</workbook>
</file>

<file path=xl/calcChain.xml><?xml version="1.0" encoding="utf-8"?>
<calcChain xmlns="http://schemas.openxmlformats.org/spreadsheetml/2006/main">
  <c r="H513" i="1"/>
  <c r="G513"/>
  <c r="H512"/>
  <c r="G512"/>
  <c r="H511"/>
  <c r="G511"/>
  <c r="H510"/>
  <c r="G510"/>
  <c r="H509"/>
  <c r="G509"/>
  <c r="H506"/>
  <c r="G506"/>
  <c r="H505"/>
  <c r="G505"/>
  <c r="H504"/>
  <c r="G504"/>
  <c r="H502"/>
  <c r="G502"/>
  <c r="H500"/>
  <c r="G500"/>
  <c r="G495"/>
  <c r="G494" s="1"/>
  <c r="G493" s="1"/>
  <c r="G440" s="1"/>
  <c r="H493"/>
  <c r="H491"/>
  <c r="G491"/>
  <c r="H490"/>
  <c r="G490"/>
  <c r="H489"/>
  <c r="G489"/>
  <c r="H488"/>
  <c r="G488"/>
  <c r="H484"/>
  <c r="G484"/>
  <c r="H444"/>
  <c r="G444"/>
  <c r="H443"/>
  <c r="G443"/>
  <c r="H442"/>
  <c r="G442"/>
  <c r="H441"/>
  <c r="G441"/>
  <c r="H440"/>
  <c r="H434"/>
  <c r="G434"/>
  <c r="H425"/>
  <c r="G425"/>
  <c r="H424"/>
  <c r="G424"/>
  <c r="H423"/>
  <c r="G423"/>
  <c r="H419"/>
  <c r="G419"/>
  <c r="H418"/>
  <c r="G418"/>
  <c r="H417"/>
  <c r="G417"/>
  <c r="H416"/>
  <c r="G416"/>
  <c r="H410"/>
  <c r="G410"/>
  <c r="H400"/>
  <c r="G400"/>
  <c r="H399"/>
  <c r="G399"/>
  <c r="H398"/>
  <c r="G398"/>
  <c r="H395"/>
  <c r="G395"/>
  <c r="H385"/>
  <c r="G385"/>
  <c r="H380"/>
  <c r="G380"/>
  <c r="H376"/>
  <c r="G376"/>
  <c r="H375"/>
  <c r="G375"/>
  <c r="H374"/>
  <c r="G374"/>
  <c r="H368"/>
  <c r="G368"/>
  <c r="H367"/>
  <c r="G367"/>
  <c r="H363"/>
  <c r="G363"/>
  <c r="H362"/>
  <c r="G362"/>
  <c r="H361"/>
  <c r="G361"/>
  <c r="H356"/>
  <c r="G356"/>
  <c r="H351"/>
  <c r="G351"/>
  <c r="H350"/>
  <c r="G350"/>
  <c r="H349"/>
  <c r="G349"/>
  <c r="H348"/>
  <c r="G348"/>
  <c r="H338"/>
  <c r="G338"/>
  <c r="H337"/>
  <c r="G337"/>
  <c r="H336"/>
  <c r="G336"/>
  <c r="H335"/>
  <c r="G335"/>
  <c r="H329"/>
  <c r="G329"/>
  <c r="H326"/>
  <c r="G326"/>
  <c r="H325"/>
  <c r="G325"/>
  <c r="H321"/>
  <c r="G321"/>
  <c r="H320"/>
  <c r="G320"/>
  <c r="H319"/>
  <c r="G319"/>
  <c r="H314"/>
  <c r="G314"/>
  <c r="H312"/>
  <c r="G312"/>
  <c r="H310"/>
  <c r="G310"/>
  <c r="H308"/>
  <c r="G308"/>
  <c r="H307"/>
  <c r="G307"/>
  <c r="H306"/>
  <c r="G306"/>
  <c r="H304"/>
  <c r="G304"/>
  <c r="H301"/>
  <c r="G301"/>
  <c r="H299"/>
  <c r="G299"/>
  <c r="H298"/>
  <c r="G298"/>
  <c r="H297"/>
  <c r="G297"/>
  <c r="H295"/>
  <c r="G295"/>
  <c r="H293"/>
  <c r="G293"/>
  <c r="H291"/>
  <c r="G291"/>
  <c r="H289"/>
  <c r="G289"/>
  <c r="H287"/>
  <c r="G287"/>
  <c r="H285"/>
  <c r="G285"/>
  <c r="H284"/>
  <c r="G284"/>
  <c r="H283"/>
  <c r="G283"/>
  <c r="H282"/>
  <c r="G282"/>
  <c r="H280"/>
  <c r="G280"/>
  <c r="H279"/>
  <c r="G279"/>
  <c r="H277"/>
  <c r="G277"/>
  <c r="H275"/>
  <c r="G275"/>
  <c r="H274"/>
  <c r="G274"/>
  <c r="H273"/>
  <c r="G273"/>
  <c r="H272"/>
  <c r="G272"/>
  <c r="H188"/>
  <c r="G188"/>
  <c r="H175"/>
  <c r="G175"/>
  <c r="H174"/>
  <c r="G174"/>
  <c r="H173"/>
  <c r="G173"/>
  <c r="H172"/>
  <c r="G172"/>
  <c r="H171"/>
  <c r="G171"/>
  <c r="H168"/>
  <c r="G168"/>
  <c r="H167"/>
  <c r="G167"/>
  <c r="H166"/>
  <c r="G166"/>
  <c r="H165"/>
  <c r="G165"/>
  <c r="H163"/>
  <c r="G163"/>
  <c r="H162"/>
  <c r="G162"/>
  <c r="H161"/>
  <c r="G161"/>
  <c r="H159"/>
  <c r="G159"/>
  <c r="H158"/>
  <c r="G158"/>
  <c r="H157"/>
  <c r="G157"/>
  <c r="H156"/>
  <c r="G156"/>
  <c r="H151"/>
  <c r="G151"/>
  <c r="H150"/>
  <c r="G150"/>
  <c r="H149"/>
  <c r="G149"/>
  <c r="H146"/>
  <c r="G146"/>
  <c r="H145"/>
  <c r="G145"/>
  <c r="H144"/>
  <c r="G144"/>
  <c r="H135"/>
  <c r="G135"/>
  <c r="H134"/>
  <c r="G134"/>
  <c r="H129"/>
  <c r="G129"/>
  <c r="H123"/>
  <c r="G123"/>
  <c r="H121"/>
  <c r="G121"/>
  <c r="H120"/>
  <c r="G120"/>
  <c r="H119"/>
  <c r="G119"/>
  <c r="H118"/>
  <c r="G118"/>
  <c r="H114"/>
  <c r="G114"/>
  <c r="H113"/>
  <c r="G113"/>
  <c r="H112"/>
  <c r="G112"/>
  <c r="H110"/>
  <c r="G110"/>
  <c r="H108"/>
  <c r="G108"/>
  <c r="H107"/>
  <c r="G107"/>
  <c r="H106"/>
  <c r="G106"/>
  <c r="H105"/>
  <c r="G105"/>
  <c r="H102"/>
  <c r="G102"/>
  <c r="H101"/>
  <c r="G101"/>
  <c r="H100"/>
  <c r="G100"/>
  <c r="G97"/>
  <c r="H96"/>
  <c r="G96"/>
  <c r="H95"/>
  <c r="G95"/>
  <c r="G91"/>
  <c r="G90" s="1"/>
  <c r="G89" s="1"/>
  <c r="G83" s="1"/>
  <c r="G82" s="1"/>
  <c r="G38" s="1"/>
  <c r="H89"/>
  <c r="H85"/>
  <c r="G85"/>
  <c r="H84"/>
  <c r="G84"/>
  <c r="H83"/>
  <c r="H82"/>
  <c r="H79"/>
  <c r="G79"/>
  <c r="H76"/>
  <c r="G76"/>
  <c r="H75"/>
  <c r="G75"/>
  <c r="H74"/>
  <c r="G74"/>
  <c r="H63"/>
  <c r="G63"/>
  <c r="H62"/>
  <c r="G62"/>
  <c r="H61"/>
  <c r="G61"/>
  <c r="H58"/>
  <c r="G58"/>
  <c r="H55"/>
  <c r="G55"/>
  <c r="H52"/>
  <c r="G52"/>
  <c r="H49"/>
  <c r="G49"/>
  <c r="H48"/>
  <c r="G48"/>
  <c r="H42"/>
  <c r="G42"/>
  <c r="H41"/>
  <c r="G41"/>
  <c r="H40"/>
  <c r="G40"/>
  <c r="H39"/>
  <c r="G39"/>
  <c r="H38"/>
  <c r="H27"/>
  <c r="G27"/>
  <c r="H26"/>
  <c r="G26"/>
  <c r="H18"/>
  <c r="G18"/>
  <c r="H17"/>
  <c r="G17"/>
  <c r="H16"/>
  <c r="G16"/>
  <c r="H13"/>
  <c r="H14" s="1"/>
  <c r="G13"/>
  <c r="G14" s="1"/>
  <c r="H11"/>
  <c r="G11"/>
  <c r="H10"/>
  <c r="H531" s="1"/>
  <c r="G10"/>
  <c r="G531" s="1"/>
</calcChain>
</file>

<file path=xl/sharedStrings.xml><?xml version="1.0" encoding="utf-8"?>
<sst xmlns="http://schemas.openxmlformats.org/spreadsheetml/2006/main" count="2362" uniqueCount="349">
  <si>
    <t xml:space="preserve">к решению Благовещенской  </t>
  </si>
  <si>
    <t>городской Думы</t>
  </si>
  <si>
    <t>тыс. рублей</t>
  </si>
  <si>
    <t>Наименование</t>
  </si>
  <si>
    <t>Код главы</t>
  </si>
  <si>
    <t>Рз</t>
  </si>
  <si>
    <t>ПР</t>
  </si>
  <si>
    <t>ЦСР</t>
  </si>
  <si>
    <t>ВР</t>
  </si>
  <si>
    <t>2015 год</t>
  </si>
  <si>
    <t>2016 год</t>
  </si>
  <si>
    <t>Благовещенская городская Дума</t>
  </si>
  <si>
    <t>001</t>
  </si>
  <si>
    <t>Общегосударственные вопросы</t>
  </si>
  <si>
    <t>01</t>
  </si>
  <si>
    <t>00</t>
  </si>
  <si>
    <t>Функционирование  высшего должностного лица  субъекта  Российской Федерации и муниципального образования</t>
  </si>
  <si>
    <t>02</t>
  </si>
  <si>
    <t>Непрограммные расходы</t>
  </si>
  <si>
    <t>00 0 0000</t>
  </si>
  <si>
    <t>Глава муниципального образования</t>
  </si>
  <si>
    <t>00 0 0101</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</si>
  <si>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</si>
  <si>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</si>
  <si>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</si>
  <si>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Благовещенской городской Думы</t>
  </si>
  <si>
    <t>00 0 0102</t>
  </si>
  <si>
    <t>Закупка товаров, работ и услуг для государственных(муниципальных) нужд</t>
  </si>
  <si>
    <t>Иные бюджетные ассигнования</t>
  </si>
  <si>
    <t>Компенсация расходов, связанных с депутатской деятельностью</t>
  </si>
  <si>
    <t>00 0 0103</t>
  </si>
  <si>
    <t>Депутаты  представительного органа муниципального образования</t>
  </si>
  <si>
    <t>00 0 0105</t>
  </si>
  <si>
    <t>Другие общегосударственные вопросы</t>
  </si>
  <si>
    <t>13</t>
  </si>
  <si>
    <t>Финансовое обеспечение поощрений за заслуги перед муниципальным образованием городом Благовещенском</t>
  </si>
  <si>
    <t>00 0 0403</t>
  </si>
  <si>
    <t>Социальное обеспечение и иные выплаты населению</t>
  </si>
  <si>
    <t xml:space="preserve">Расходы на оплату органами местного самоуправления членских и целевых взносов </t>
  </si>
  <si>
    <t>00 0 0405</t>
  </si>
  <si>
    <t>Предоставление субсидий бюджетным, автономным
учреждениям и иным некоммерческим организациям</t>
  </si>
  <si>
    <t>Социальная политика</t>
  </si>
  <si>
    <t>10</t>
  </si>
  <si>
    <t>Социальное обеспечение населения</t>
  </si>
  <si>
    <t xml:space="preserve">10 </t>
  </si>
  <si>
    <t xml:space="preserve">Единовременная денежная выплата лицам, награжденным медалью «За заслуги перед городом Благовещенском» </t>
  </si>
  <si>
    <t xml:space="preserve">001 </t>
  </si>
  <si>
    <t>00 0 0505</t>
  </si>
  <si>
    <t>Администрация города Благовещенска</t>
  </si>
  <si>
    <t>002</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</si>
  <si>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</si>
  <si>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04</t>
  </si>
  <si>
    <t>Расходы на обеспечение функций исполнительно-распорядительных органов муниципального образования</t>
  </si>
  <si>
    <t>00 0 0106</t>
  </si>
  <si>
    <t>Глава  администрации города Благовещенска</t>
  </si>
  <si>
    <t>00 0 0104</t>
  </si>
  <si>
    <t>Расходы на выполнение государственных полномочий</t>
  </si>
  <si>
    <t xml:space="preserve">002 </t>
  </si>
  <si>
    <t>00 1 0000</t>
  </si>
  <si>
    <t>Организация и осуществление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t>
  </si>
  <si>
    <t>00 1 8736</t>
  </si>
  <si>
    <t>100</t>
  </si>
  <si>
    <t>200</t>
  </si>
  <si>
    <t>Осуществление государственных полномочий в сфере охраны труда</t>
  </si>
  <si>
    <t>00 1 8707</t>
  </si>
  <si>
    <t>Выполнение государственных функций по организационному обеспечению деятельности административных комиссий области</t>
  </si>
  <si>
    <t>00 1 8843</t>
  </si>
  <si>
    <t>Организация деятельности комиссий по делам несовершеннолетних и защите их прав</t>
  </si>
  <si>
    <t>00 1 8729</t>
  </si>
  <si>
    <t>Обеспечение деятельности учреждения по обеспечению хозяйственного обслуживания зданий</t>
  </si>
  <si>
    <t>00 0 0204</t>
  </si>
  <si>
    <t>Расходы  на оплату исполнительных документов</t>
  </si>
  <si>
    <t>00 0 0404</t>
  </si>
  <si>
    <t>Муниципальные программы</t>
  </si>
  <si>
    <t>70 0 0000</t>
  </si>
  <si>
    <t>Муниципальная программа "Улучшение условий и охраны труда в городе Благовещенске на 2012-2014 годы"</t>
  </si>
  <si>
    <t>70 0 15000</t>
  </si>
  <si>
    <t>Прочая закупка товаров, работ и услуг для обеспечения государственных (муниципальных) нужд</t>
  </si>
  <si>
    <t>Национальная оборона</t>
  </si>
  <si>
    <t>Мобилизационная подготовка экономики</t>
  </si>
  <si>
    <t>Техническая зашита информации</t>
  </si>
  <si>
    <t>00 0 0406</t>
  </si>
  <si>
    <t>Мобилизационная подготовка</t>
  </si>
  <si>
    <t>00 0 0407</t>
  </si>
  <si>
    <t>Национальная экономика</t>
  </si>
  <si>
    <t>Транспорт</t>
  </si>
  <si>
    <t>08</t>
  </si>
  <si>
    <t>Обеспечение деятельности учреждения, осуществляющего управление процессом перевозок и координацией работы пассажирского транспорта</t>
  </si>
  <si>
    <t>00 0 0202</t>
  </si>
  <si>
    <t>Предоставление субсидий бюджетным, автономным учреждениям и иным некоммерческим организациям</t>
  </si>
  <si>
    <t>Субсидии транспортным предприятиям на компенсацию  выпадающих доходов по тарифам, не обеспечивающим экономически обоснованные  затраты</t>
  </si>
  <si>
    <t>00 0 0306</t>
  </si>
  <si>
    <t>Муниципальная  программа "Развитие пассажирского транспорта в городе Благовещенске на 2011-2015 годы"</t>
  </si>
  <si>
    <t>70 0 0300</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</si>
  <si>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</si>
  <si>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70 0 0301</t>
  </si>
  <si>
    <t>Муниципальная  программа "Создание доступной среды жизнедеятельности инвалидов  и других маломобильных групп населения в городе Благовещенске на 2013-2015 годы"</t>
  </si>
  <si>
    <t>70 0 2000</t>
  </si>
  <si>
    <t>Дорожное хозяйство (дорожные фонды)</t>
  </si>
  <si>
    <t>09</t>
  </si>
  <si>
    <t>Муниципальная программа "Строительство и реконструкция объектов муниципальной собственности в городе Благовещенске на 2012-2015 годы"</t>
  </si>
  <si>
    <t>70 0 1900</t>
  </si>
  <si>
    <t>Магистральные улицы Северного   планировочного района г.Благовещенска, Амурская область (ул.Шафира, ул.Муравьёва-Амурского, ул.Зелёная) (в т.ч. проектные работы)</t>
  </si>
  <si>
    <t>70 0 1901</t>
  </si>
  <si>
    <t>Капитальные вложения в объекты недвижимого имущества государственной (муниципальной) собственности</t>
  </si>
  <si>
    <t>Другие вопросы в области национальной экономики</t>
  </si>
  <si>
    <t>12</t>
  </si>
  <si>
    <t>Мероприятия по землеустройству и землепользованию</t>
  </si>
  <si>
    <t>00 0 0408</t>
  </si>
  <si>
    <t xml:space="preserve">Жилищно-коммунальное хозяйство </t>
  </si>
  <si>
    <t>05</t>
  </si>
  <si>
    <t xml:space="preserve">Благоустройство </t>
  </si>
  <si>
    <t>Субсидии юридическим лицам на возмещение затрат, связанных с оказанием услуг по захоронению тел безродных (останков)</t>
  </si>
  <si>
    <t>00 0 0374</t>
  </si>
  <si>
    <t>Субсидии юридическим лицам на возмещение затрат по содержанию санитарной службы и мест захоронения</t>
  </si>
  <si>
    <t>00 0 0375</t>
  </si>
  <si>
    <t>Другие вопросы в области жилищно-коммунального хозяйства</t>
  </si>
  <si>
    <t>Обеспечение деятельности учреждения, осуществляющего  функции заказчика по строительству объектов капитального строительства</t>
  </si>
  <si>
    <t>00 0 0201</t>
  </si>
  <si>
    <t>Образование</t>
  </si>
  <si>
    <t>07</t>
  </si>
  <si>
    <t>Молодежная политика  и оздоровление детей</t>
  </si>
  <si>
    <t xml:space="preserve">07 </t>
  </si>
  <si>
    <t>Содержание МБУ Центра развития молодежных и общественных инициатив «Выбор»</t>
  </si>
  <si>
    <t>00 0 0209</t>
  </si>
  <si>
    <t>Проведение мероприятий для детей и молодежи</t>
  </si>
  <si>
    <t>00 0 0256</t>
  </si>
  <si>
    <t>Муниципальная программа "Развитие потенциала молодежи города Благовещенска на 2013-2015 годы"</t>
  </si>
  <si>
    <t>70 0 1700</t>
  </si>
  <si>
    <t>Пенсионное обеспечение</t>
  </si>
  <si>
    <t>Доплаты к пенсиям государственных служащих  субъектов РФ и муниципальных служащих</t>
  </si>
  <si>
    <t>00 0 0476</t>
  </si>
  <si>
    <t>Дополнительное материальное обеспечение ветеранов культуры, искусства и спорта</t>
  </si>
  <si>
    <t>00 0 0501</t>
  </si>
  <si>
    <t>Предоставление мер социальной поддержки гражданам, награжденным званием "Почётный гражданин города Благовещенска"</t>
  </si>
  <si>
    <t>00 0 0502</t>
  </si>
  <si>
    <t xml:space="preserve">Мероприятия  в области социальной политики </t>
  </si>
  <si>
    <t>00 0 0503</t>
  </si>
  <si>
    <t>Расходы на финансирование муниципального гранта</t>
  </si>
  <si>
    <t>00 0 0504</t>
  </si>
  <si>
    <t xml:space="preserve">Физическая культура и спорт </t>
  </si>
  <si>
    <t>11</t>
  </si>
  <si>
    <t xml:space="preserve">Физическая культура </t>
  </si>
  <si>
    <t>Обеспечение деятельности муниципального автономного учреждения МУСОК «Юность»</t>
  </si>
  <si>
    <t>00 0 0255</t>
  </si>
  <si>
    <t>Массовый спорт</t>
  </si>
  <si>
    <t>Муниципальная программа "Развитие физической культуры и спорта в городе Благовещенске на 2012-2015 годы"</t>
  </si>
  <si>
    <t>70 0 0500</t>
  </si>
  <si>
    <t xml:space="preserve"> Муниципальная программа "Создание доступной среды жизнедеятельности инвалидов других маломобильных групп населения в городе Благовещенске на 2013-2015 годы"</t>
  </si>
  <si>
    <t>Средства массовой  информации</t>
  </si>
  <si>
    <t>Телевидение и радиовещание</t>
  </si>
  <si>
    <t>Телерадиокомпании и телеорганизации</t>
  </si>
  <si>
    <t>00 0 0254</t>
  </si>
  <si>
    <t>Периодическая печать и издательства</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</si>
  <si>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</si>
  <si>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00 0 0373</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</si>
  <si>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</si>
  <si>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</si>
  <si>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муниципальному долгу</t>
  </si>
  <si>
    <t>00 0 0401</t>
  </si>
  <si>
    <t>Обслуживание государственного (муниципального) долга</t>
  </si>
  <si>
    <t>Финансовое управление администрации города Благовещенска</t>
  </si>
  <si>
    <t>004</t>
  </si>
  <si>
    <t>Обеспечение деятельности  финансовых, налоговых и таможенных органов и органов финансового (финансово-бюджетного) надзора</t>
  </si>
  <si>
    <t>06</t>
  </si>
  <si>
    <t>Резервные фонды</t>
  </si>
  <si>
    <t>Резервные фонды местных администраций</t>
  </si>
  <si>
    <t>00 0 0402</t>
  </si>
  <si>
    <t xml:space="preserve">Управление ЖКХ администрации г. Благовещенска </t>
  </si>
  <si>
    <t>005</t>
  </si>
  <si>
    <t>Другие виды транспорта</t>
  </si>
  <si>
    <t>Отдельные мероприятия по другим видам транспорта</t>
  </si>
  <si>
    <t>Субсидии юридическим лицам (кроме некоммерческих организаций), индивидуальным предпринимателям, физическим лицам</t>
  </si>
  <si>
    <t>Долгосрочная  целевая программа "Развитие пассажирского транспорта в городе Благовещенске на 2011-2015 годы"</t>
  </si>
  <si>
    <t>Прочие мероприятия программы</t>
  </si>
  <si>
    <t>Субсидии транспортным предприятиям на возмещение  затрат, связанныхс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</si>
  <si>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 xml:space="preserve">Дорожное хозяйство </t>
  </si>
  <si>
    <t xml:space="preserve">Поддержка дорожного хозяйства </t>
  </si>
  <si>
    <t>Содержание автомобильных дорог и искусственных сооружений на них в границах городского округа</t>
  </si>
  <si>
    <t>Субсидии казенным предприятиям на возмещение затрат, связанных с выполнением заказа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</si>
  <si>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</si>
  <si>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Долгосрочная целевая программа "Развитие автомобильных дорог местного значения и дорожного хозяйства города Благовещенска на 2009-2013 годы"</t>
  </si>
  <si>
    <t>Долгосрочная целевая программа "Обеспечение безопасности дорожного движения в городе Благовещенске на 2012-2016 годы"</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</si>
  <si>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</si>
  <si>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Жилищное  хозяйство </t>
  </si>
  <si>
    <t>Поддержка жилищного хозяйства</t>
  </si>
  <si>
    <t>Компенсация выпадающих доходов организациям, предоставляющим населению жилищные услуги по тарифам, не обеспечивающим возмещение издержек</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</si>
  <si>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</si>
  <si>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Капитальный ремонт государственного жилищного фонда субъекта Российской Федерации и муниципального жилищного фонда</t>
  </si>
  <si>
    <t>Закупка товаров, работ, услуг в целях капитального ремонта муниципального имущества</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</si>
  <si>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</si>
  <si>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Субсидии юридическим лицам на возмещение затрат, связанных с выполнением работ по текущему ремонту жилых помещений ветеранам Великой Отечественной войны, вдовам ветеранов Великой Отечественной войны, пенсионерам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получивших инвалидность при исполнении обязанностей военной службы, вдовам или родителям военнослужащих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погибших при исполнении обязанностей военной службы</t>
  </si>
  <si>
    <t>Текущий ремонт муниципальных жилых помещений, не заселенных гражданами (за исключением жилых помещений маневренного жилого фонда)</t>
  </si>
  <si>
    <t>Субсидия управляющим организациям, ЖСК, ЖК, или иным специализированным потребительским кооперативам на возмещение затрат, связанных с капитальным ремонтом многоквартирных домов, включая ремонт лифтов (с полной или частичной заменой оборудования)</t>
  </si>
  <si>
    <t>Расходы на организацию проведения конкурсов по отбору управляющих организаций</t>
  </si>
  <si>
    <t xml:space="preserve">Коммунальное хозяйство </t>
  </si>
  <si>
    <t xml:space="preserve">Поддержка коммунального  хозяйства </t>
  </si>
  <si>
    <t>Мероприятия  в области коммунального хозяйства</t>
  </si>
  <si>
    <t>Субсидии юридическим лицам, предоставляющим населению услуги в отделениях бань</t>
  </si>
  <si>
    <t>Субсидии юридическим лицам на возмещение затрат, связанных с содержанием газового оборудования закрепленного за ними на праве хозяйственного ведения</t>
  </si>
  <si>
    <t>Долгосрочная целевая программа "Строительство и реконструкция объектов муниципальной собственности в городе Благовещенске на 2012-2015 годы"</t>
  </si>
  <si>
    <t>Долгосрочная целевая программа "Развитие  и модернизация систем коммунальной инфраструктуры города Благовещенска на 2009-2013 годы"</t>
  </si>
  <si>
    <t>Субсидии юридическим лицам, индивидуальным предпринимателям, осуществляющим производство и реализацию тепловой энергии в границах муниципального образования, в части возмещения расходов, связанных с заготовкой топлива за счёт средств городского  бюджета</t>
  </si>
  <si>
    <t>Мероприятия по благоустройству городского округа</t>
  </si>
  <si>
    <t>Уличное освещение</t>
  </si>
  <si>
    <t>Оплата услуг по поставке электроэнергии на  уличное  освещение</t>
  </si>
  <si>
    <t>Субсидии юридическим лицам, выполняющим работы, оказывающим услуги по содержанию муниципальных сетей наружного освещения и световых устройств</t>
  </si>
  <si>
    <t>Озеленение</t>
  </si>
  <si>
    <t>Прочие мероприятия по  благоустройству  городских округов  и поселений</t>
  </si>
  <si>
    <t>Долгосрочная целевая программа "Охрана окружающей среды и обеспечение экологической безопасности населения города Благовещенска на 2009-2015 годы"</t>
  </si>
  <si>
    <t>Долгосрочная целевая программа "Благоустройство дворовых территорий г. Благовещенска на 2010-2013  годы"</t>
  </si>
  <si>
    <t>Специальные расходы</t>
  </si>
  <si>
    <t>00 0 0304</t>
  </si>
  <si>
    <t>00 0 0305</t>
  </si>
  <si>
    <t>Муниципальная программа "Развитие автомобильных дорог местного значения и дорожного хозяйства города Благовещенска на 2009-2016 годы"</t>
  </si>
  <si>
    <t>70 0 0600</t>
  </si>
  <si>
    <t>00 0 0307</t>
  </si>
  <si>
    <t>00 0 0308</t>
  </si>
  <si>
    <t>00 0 0409</t>
  </si>
  <si>
    <t>Капитальный ремонт муниципального жилищного фонда</t>
  </si>
  <si>
    <t>00 0 0470</t>
  </si>
  <si>
    <t>00 0 0471</t>
  </si>
  <si>
    <t>00 0 0473</t>
  </si>
  <si>
    <t>00 0 0309</t>
  </si>
  <si>
    <t>00 0 0370</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</si>
  <si>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t>
  </si>
  <si>
    <t>00 1 8712</t>
  </si>
  <si>
    <t>00 0 0474</t>
  </si>
  <si>
    <t>00 0 0371</t>
  </si>
  <si>
    <t>Субсидии юридическим лицам, выполняющим работы, оказывающим услуги по содержанию озелененных территорий общего пользования города Благовещенска</t>
  </si>
  <si>
    <t>00 0 0303</t>
  </si>
  <si>
    <t>00 0 0475</t>
  </si>
  <si>
    <t>Муниципальная программа "Благоустройство дворовых территорий г. Благовещенска на 2010-2016  годы"</t>
  </si>
  <si>
    <t>70 0 1400</t>
  </si>
  <si>
    <t>Управление по делам гражданской обороны и чрезвычайным ситуациям города Благовещенска</t>
  </si>
  <si>
    <t>006</t>
  </si>
  <si>
    <t xml:space="preserve">Национальная безопасность  и правоохранительная деятельность </t>
  </si>
  <si>
    <t xml:space="preserve">Защита населения  и территории от чрезвычайных  ситуаций  природного  и техногенного  характера, гражданская оборона </t>
  </si>
  <si>
    <t>Обеспечение деятельности поискового и аварийно-спасательного учреждения</t>
  </si>
  <si>
    <t>00 0 0205</t>
  </si>
  <si>
    <t>Муниципальная  программа  "Профилактика нарушений общественного порядка  в городе Благовещенске на 2012-2014 годы"</t>
  </si>
  <si>
    <t>70 0 0400</t>
  </si>
  <si>
    <t>Муниципальная  программа "Обеспечение первичных мер пожарной безопасности в границах муниципального образования города Благовещенска на 2012-2014 годы"</t>
  </si>
  <si>
    <t>70 0 18000</t>
  </si>
  <si>
    <t>70 0 1800</t>
  </si>
  <si>
    <t>Управление образования администрации города Благовещенска</t>
  </si>
  <si>
    <t>007</t>
  </si>
  <si>
    <t>Дошкольное  образование</t>
  </si>
  <si>
    <t>Детские дошкольные организации</t>
  </si>
  <si>
    <t>00 0 0206</t>
  </si>
  <si>
    <t xml:space="preserve">Детский сад в кварталах 424, 449 г.Благовещенска </t>
  </si>
  <si>
    <t>00 0 0257</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</si>
  <si>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</si>
  <si>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</si>
  <si>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00 1 8751</t>
  </si>
  <si>
    <t>Обеспечение  государственных гарантий реализации прав на получение общедоступного и бесплатного дошкольного  образования в частных дошкольных образовательных организациях</t>
  </si>
  <si>
    <t>00 1 8845</t>
  </si>
  <si>
    <t xml:space="preserve">Общее образование </t>
  </si>
  <si>
    <t>Школы-детские сады, школы начальные, неполные средние и средние</t>
  </si>
  <si>
    <t>00 0 0207</t>
  </si>
  <si>
    <t>Организации дополнительного образования детей</t>
  </si>
  <si>
    <t>00 0 0208</t>
  </si>
  <si>
    <t xml:space="preserve">007 </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</si>
  <si>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</si>
  <si>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00 1 8726</t>
  </si>
  <si>
    <t>600</t>
  </si>
  <si>
    <t>Поддержка функционирования негосударственных общеобразовательных организаций</t>
  </si>
  <si>
    <t>00 1 8749</t>
  </si>
  <si>
    <t>Другие вопросы в области образования</t>
  </si>
  <si>
    <t>Учебно-методические  кабинеты, централизованные  бухгалтерии и прочие учреждения и организации</t>
  </si>
  <si>
    <t>00 0 0253</t>
  </si>
  <si>
    <t>Муниципальная  программа "Развитие системы образования  города Благовещенска на 2011-2013 годы"</t>
  </si>
  <si>
    <t>70 0 0700</t>
  </si>
  <si>
    <t>70 0 1500</t>
  </si>
  <si>
    <t>Муниципальная программа "Развитие отрасли культуры в городе Благовещенске на 2011-2014 годы"</t>
  </si>
  <si>
    <t>70 0 1200</t>
  </si>
  <si>
    <t>Муниципальная  программа "Создание доступной среды жизнедеятельности инвалидов и других маломобильных  групп населения в городе Благовещенске на 2013-2015 годы"</t>
  </si>
  <si>
    <t>Организация и осуществление деятельности по опеке и попечительству в отношении несовершеннолетних</t>
  </si>
  <si>
    <t>00 1 8730</t>
  </si>
  <si>
    <t>Охрана семьи и детства</t>
  </si>
  <si>
    <t>Компенсация части родительской платы за присмотр и уход за детьми в дошкольных образовательных организациях</t>
  </si>
  <si>
    <t>00  1 8725</t>
  </si>
  <si>
    <t>Выплата единовременного пособия при всех формах устройства детей, лишенных родительского попечения, в семью</t>
  </si>
  <si>
    <t>00 1 1102</t>
  </si>
  <si>
    <t>Предоставление дополнительных гарантий по социальной поддержке детей-сирот и детей, оставшихся без попечения родителей</t>
  </si>
  <si>
    <t>00 1 7007</t>
  </si>
  <si>
    <t>Оплата содержания ребенка в семье опекуна и приемной семье, а также вознаграждения, причитающегося приемному родителю</t>
  </si>
  <si>
    <t>00 1 8731</t>
  </si>
  <si>
    <t xml:space="preserve">Управление  культуры администрации города Благовещенска </t>
  </si>
  <si>
    <t>008</t>
  </si>
  <si>
    <t>Общее образование</t>
  </si>
  <si>
    <t xml:space="preserve">Культура, кинематография </t>
  </si>
  <si>
    <t xml:space="preserve">Культура </t>
  </si>
  <si>
    <t>Учреждения культуры и мероприятия в сфере культуры и кинематографии</t>
  </si>
  <si>
    <t>00 0 0250</t>
  </si>
  <si>
    <t xml:space="preserve">Библиотеки </t>
  </si>
  <si>
    <t>00 0 0251</t>
  </si>
  <si>
    <t>Другие вопросы  в области культуры, кинематографии</t>
  </si>
  <si>
    <t>300</t>
  </si>
  <si>
    <t>800</t>
  </si>
  <si>
    <t>Расходы на содержание и сохранение памятников</t>
  </si>
  <si>
    <t>00 0 0252</t>
  </si>
  <si>
    <t>Муниципальная  программа "Развитие отрасли культуры в городе Благовещенске на 2011-2014 годы"</t>
  </si>
  <si>
    <t>Субсидии бюджетным учреждениям на иные цели</t>
  </si>
  <si>
    <t>Муниципальная программа "Создание доступной среды жизнедеятельности инвалидов и других маломобильных  групп населения в городе Благовещенске на 2013-2015 годы"</t>
  </si>
  <si>
    <t>Комитет по управлению имуществом муниципального образования города Благовещенска</t>
  </si>
  <si>
    <t>012</t>
  </si>
  <si>
    <t>Обеспечение деятельности учреждения, осуществляющего  управленческие функции  в жилищной сфере</t>
  </si>
  <si>
    <t>Фонд оплаты труда казенных учреждений и взносы по обязательному социальному страхованию</t>
  </si>
  <si>
    <t>Иные выплаты персоналу казенных учреждений, за исключением фонда оплаты труда</t>
  </si>
  <si>
    <t>Закупка товаров, работ, услуг в сфере информационно-коммуникационных технологий</t>
  </si>
  <si>
    <t>Уплата налога на имущество организаций и земельного налога</t>
  </si>
  <si>
    <t>Уплата прочих налогов, сборов и иных обязательных платежей</t>
  </si>
  <si>
    <t xml:space="preserve">Выполнение других обязательств государства </t>
  </si>
  <si>
    <t>Жилищно-коммунальное хозяйство</t>
  </si>
  <si>
    <t>Жилищное хозяйство</t>
  </si>
  <si>
    <t>Содержание муниципального жилья</t>
  </si>
  <si>
    <t>Пополнение муниципального жилищного фонда</t>
  </si>
  <si>
    <t>Целевые программы муниципальных образований</t>
  </si>
  <si>
    <t>Долгосрочная  целевая программа "Улучшение жилищных условий работников муниципальных организаций  города Благовещенска на 2013-2015 годы"</t>
  </si>
  <si>
    <t>Субсидии гражданам на приобретение жилья</t>
  </si>
  <si>
    <t>Долгосрочная  целевая программа "Обеспечение жильём молодых семей на 2011-2015 годы"</t>
  </si>
  <si>
    <t>Социальная помощь</t>
  </si>
  <si>
    <t>Обеспечение жилыми помещениями детей сирот, детей оставшихся без попечения родителей, а также детей, находящихся под опекой (попечительством), не имеющих закрепленного жилого помещения</t>
  </si>
  <si>
    <t>Обеспечение жилыми помещениями детей сирот, детей оставшихся без попечения родителей, а также детей, находящихся под опекой (попечительством),не имеющих закрепленного жилого помещения, за счет средств областного бюджета</t>
  </si>
  <si>
    <t>244</t>
  </si>
  <si>
    <t>Непрограммные мероприятия</t>
  </si>
  <si>
    <t>Обеспечение деятельности учреждения, осуществляющего управленческие функции  в жилищной сфере</t>
  </si>
  <si>
    <t>00 0 0203</t>
  </si>
  <si>
    <t>00 0 0472</t>
  </si>
  <si>
    <t>Муниципальная программа "Улучшение жилищных условий работников муниципальных организаций  города Благовещенска на 2013-2015 годы"</t>
  </si>
  <si>
    <t>70 0 0100</t>
  </si>
  <si>
    <t>Муниципальная программа "Обеспечение жильём молодых семей на 2011-2015 годы"</t>
  </si>
  <si>
    <t>70 0 0200</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</si>
  <si>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</si>
  <si>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00 1  8732</t>
  </si>
  <si>
    <t xml:space="preserve">Контрольно-счетная палата города Благовещенска </t>
  </si>
  <si>
    <t>018</t>
  </si>
  <si>
    <t>Обеспечение деятельности финансовых, налоговых и таможенных органов и органов финансового (финансово-бюджетного) надзора</t>
  </si>
  <si>
    <t xml:space="preserve">Избирательная комиссия муниципального образования города Благовещенска </t>
  </si>
  <si>
    <t>020</t>
  </si>
  <si>
    <t>Обеспечение  проведения выборов и референдумов</t>
  </si>
  <si>
    <t>Проведение  выборов   органов местного самоуправления</t>
  </si>
  <si>
    <t>00 0 0107</t>
  </si>
  <si>
    <t>Условно утверждаемые расходы</t>
  </si>
  <si>
    <t>ВСЕГО:</t>
  </si>
  <si>
    <t>Ведомственная структура расходов городского бюджета на плановый период                   2015 и 2016 годов</t>
  </si>
  <si>
    <t xml:space="preserve">от                        № </t>
  </si>
  <si>
    <t>Приложение № 5</t>
  </si>
</sst>
</file>

<file path=xl/styles.xml><?xml version="1.0" encoding="utf-8"?>
<styleSheet xmlns="http://schemas.openxmlformats.org/spreadsheetml/2006/main">
  <numFmts count="1">
    <numFmt numFmtId="164" formatCode="#,##0.0"/>
  </numFmts>
  <fonts count="9">
    <font>
      <sz val="11"/>
      <color theme="1"/>
      <name val="Calibri"/>
      <family val="2"/>
      <charset val="204"/>
      <scheme val="minor"/>
    </font>
    <font>
      <sz val="11"/>
      <name val="Times New Roman"/>
      <family val="1"/>
      <charset val="204"/>
    </font>
    <font>
      <sz val="11"/>
      <name val="Arial Cyr"/>
      <charset val="204"/>
    </font>
    <font>
      <sz val="14"/>
      <name val="Times New Roman"/>
      <family val="1"/>
      <charset val="204"/>
    </font>
    <font>
      <b/>
      <sz val="11"/>
      <name val="Times New Roman"/>
      <family val="1"/>
      <charset val="204"/>
    </font>
    <font>
      <sz val="10"/>
      <name val="Arial Cyr"/>
      <charset val="204"/>
    </font>
    <font>
      <sz val="12"/>
      <name val="Times New Roman"/>
      <family val="1"/>
      <charset val="204"/>
    </font>
    <font>
      <sz val="14"/>
      <name val="Times New Roman Cyr"/>
      <charset val="204"/>
    </font>
    <font>
      <sz val="11"/>
      <color rgb="FFFF0000"/>
      <name val="Times New Roman"/>
      <family val="1"/>
      <charset val="204"/>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5" fillId="0" borderId="0"/>
    <xf numFmtId="0" fontId="7" fillId="0" borderId="0"/>
  </cellStyleXfs>
  <cellXfs count="59">
    <xf numFmtId="0" fontId="0" fillId="0" borderId="0" xfId="0"/>
    <xf numFmtId="0" fontId="1" fillId="0" borderId="0" xfId="0" applyFont="1" applyFill="1"/>
    <xf numFmtId="0" fontId="2" fillId="0" borderId="0" xfId="0" applyFont="1" applyFill="1"/>
    <xf numFmtId="0" fontId="1" fillId="0" borderId="0" xfId="0" applyFont="1" applyFill="1" applyBorder="1" applyAlignment="1"/>
    <xf numFmtId="0" fontId="2" fillId="0" borderId="0" xfId="0" applyFont="1"/>
    <xf numFmtId="49" fontId="1" fillId="0" borderId="0" xfId="0" applyNumberFormat="1" applyFont="1" applyFill="1" applyBorder="1" applyAlignment="1"/>
    <xf numFmtId="0" fontId="2" fillId="0" borderId="0" xfId="0" applyFont="1" applyFill="1" applyAlignment="1"/>
    <xf numFmtId="49" fontId="1" fillId="0" borderId="0" xfId="0" applyNumberFormat="1" applyFont="1" applyFill="1" applyBorder="1" applyAlignment="1">
      <alignment vertical="center"/>
    </xf>
    <xf numFmtId="164" fontId="1" fillId="0" borderId="0" xfId="0" applyNumberFormat="1" applyFont="1" applyFill="1"/>
    <xf numFmtId="0" fontId="1" fillId="0" borderId="1" xfId="0" applyFont="1" applyFill="1" applyBorder="1" applyAlignment="1">
      <alignment horizontal="right"/>
    </xf>
    <xf numFmtId="1"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49" fontId="1" fillId="0" borderId="2" xfId="0" applyNumberFormat="1" applyFont="1" applyFill="1" applyBorder="1" applyAlignment="1">
      <alignment horizontal="center" vertical="center"/>
    </xf>
    <xf numFmtId="1" fontId="1" fillId="0" borderId="0" xfId="0" applyNumberFormat="1" applyFont="1" applyFill="1" applyBorder="1" applyAlignment="1">
      <alignment horizontal="left" wrapText="1"/>
    </xf>
    <xf numFmtId="49" fontId="1" fillId="0" borderId="0" xfId="0" applyNumberFormat="1" applyFont="1" applyFill="1" applyBorder="1" applyAlignment="1">
      <alignment horizontal="left" wrapText="1"/>
    </xf>
    <xf numFmtId="0" fontId="1" fillId="0" borderId="0" xfId="0" applyFont="1" applyFill="1" applyAlignment="1">
      <alignment horizontal="right"/>
    </xf>
    <xf numFmtId="1" fontId="4" fillId="0" borderId="0" xfId="0" applyNumberFormat="1" applyFont="1" applyFill="1" applyBorder="1" applyAlignment="1">
      <alignment horizontal="left" wrapText="1"/>
    </xf>
    <xf numFmtId="49" fontId="4" fillId="0" borderId="0" xfId="0" applyNumberFormat="1" applyFont="1" applyFill="1" applyBorder="1" applyAlignment="1">
      <alignment horizontal="left"/>
    </xf>
    <xf numFmtId="164" fontId="4" fillId="0" borderId="0" xfId="0" applyNumberFormat="1" applyFont="1" applyFill="1"/>
    <xf numFmtId="49" fontId="1" fillId="0" borderId="0" xfId="0" applyNumberFormat="1" applyFont="1" applyFill="1" applyBorder="1" applyAlignment="1">
      <alignment horizontal="left"/>
    </xf>
    <xf numFmtId="1" fontId="1" fillId="0" borderId="0" xfId="1" applyNumberFormat="1" applyFont="1" applyFill="1" applyBorder="1" applyAlignment="1">
      <alignment horizontal="left" wrapText="1"/>
    </xf>
    <xf numFmtId="0" fontId="1" fillId="0" borderId="0" xfId="0" applyFont="1" applyFill="1" applyAlignment="1">
      <alignment wrapText="1"/>
    </xf>
    <xf numFmtId="164" fontId="1" fillId="0" borderId="0" xfId="0" applyNumberFormat="1" applyFont="1"/>
    <xf numFmtId="164" fontId="2" fillId="0" borderId="0" xfId="0" applyNumberFormat="1" applyFont="1"/>
    <xf numFmtId="0" fontId="1" fillId="0" borderId="0" xfId="1" applyFont="1" applyFill="1" applyAlignment="1">
      <alignment horizontal="left" wrapText="1"/>
    </xf>
    <xf numFmtId="0" fontId="1" fillId="0" borderId="0" xfId="0" applyFont="1" applyFill="1" applyBorder="1" applyAlignment="1">
      <alignment wrapText="1"/>
    </xf>
    <xf numFmtId="0" fontId="1" fillId="0" borderId="0" xfId="1" applyFont="1" applyFill="1" applyBorder="1" applyAlignment="1">
      <alignment wrapText="1"/>
    </xf>
    <xf numFmtId="1" fontId="1" fillId="0" borderId="0" xfId="0" applyNumberFormat="1" applyFont="1" applyFill="1" applyBorder="1" applyAlignment="1">
      <alignment horizontal="left"/>
    </xf>
    <xf numFmtId="0" fontId="1" fillId="0" borderId="0" xfId="0" applyFont="1" applyFill="1" applyBorder="1" applyAlignment="1">
      <alignment vertical="top" wrapText="1"/>
    </xf>
    <xf numFmtId="0" fontId="1" fillId="0" borderId="0" xfId="0" applyFont="1" applyFill="1" applyAlignment="1">
      <alignment horizontal="left" wrapText="1"/>
    </xf>
    <xf numFmtId="49" fontId="1" fillId="0" borderId="0" xfId="0" applyNumberFormat="1" applyFont="1" applyFill="1" applyAlignment="1">
      <alignment horizontal="left"/>
    </xf>
    <xf numFmtId="0" fontId="1" fillId="0" borderId="0" xfId="0" applyFont="1" applyFill="1" applyAlignment="1">
      <alignment horizontal="left"/>
    </xf>
    <xf numFmtId="49" fontId="1" fillId="0" borderId="0" xfId="0" applyNumberFormat="1" applyFont="1" applyFill="1" applyBorder="1" applyAlignment="1">
      <alignment horizontal="right"/>
    </xf>
    <xf numFmtId="0" fontId="1" fillId="0" borderId="0" xfId="0" applyFont="1" applyFill="1" applyBorder="1" applyAlignment="1">
      <alignment horizontal="left" wrapText="1"/>
    </xf>
    <xf numFmtId="1" fontId="6" fillId="0" borderId="0" xfId="0" applyNumberFormat="1" applyFont="1" applyFill="1" applyBorder="1" applyAlignment="1">
      <alignment horizontal="left" wrapText="1"/>
    </xf>
    <xf numFmtId="164" fontId="1" fillId="0" borderId="0" xfId="0" applyNumberFormat="1" applyFont="1" applyFill="1" applyAlignment="1"/>
    <xf numFmtId="0" fontId="0" fillId="0" borderId="0" xfId="0" applyFont="1" applyFill="1"/>
    <xf numFmtId="0" fontId="1" fillId="0" borderId="0" xfId="2" applyFont="1" applyFill="1" applyAlignment="1">
      <alignment wrapText="1"/>
    </xf>
    <xf numFmtId="0" fontId="6" fillId="0" borderId="0" xfId="0" applyFont="1" applyFill="1" applyAlignment="1">
      <alignment horizontal="left" wrapText="1"/>
    </xf>
    <xf numFmtId="49" fontId="6" fillId="0" borderId="0" xfId="0" applyNumberFormat="1" applyFont="1" applyFill="1" applyBorder="1" applyAlignment="1">
      <alignment horizontal="left"/>
    </xf>
    <xf numFmtId="0" fontId="6" fillId="0" borderId="0" xfId="0" applyFont="1" applyFill="1" applyAlignment="1">
      <alignment horizontal="right"/>
    </xf>
    <xf numFmtId="0" fontId="6" fillId="0" borderId="0" xfId="0" applyFont="1" applyFill="1" applyBorder="1" applyAlignment="1">
      <alignment wrapText="1"/>
    </xf>
    <xf numFmtId="49" fontId="1" fillId="0" borderId="0" xfId="3" applyNumberFormat="1" applyFont="1" applyFill="1" applyBorder="1" applyAlignment="1">
      <alignment horizontal="left"/>
    </xf>
    <xf numFmtId="1" fontId="1" fillId="0" borderId="0" xfId="0" applyNumberFormat="1" applyFont="1" applyFill="1" applyBorder="1" applyAlignment="1">
      <alignment horizontal="left" vertical="top" wrapText="1"/>
    </xf>
    <xf numFmtId="1" fontId="1" fillId="0" borderId="0" xfId="0" applyNumberFormat="1" applyFont="1" applyFill="1" applyBorder="1" applyAlignment="1">
      <alignment wrapText="1"/>
    </xf>
    <xf numFmtId="49" fontId="1" fillId="0" borderId="0" xfId="1" applyNumberFormat="1" applyFont="1" applyFill="1" applyBorder="1" applyAlignment="1">
      <alignment horizontal="center"/>
    </xf>
    <xf numFmtId="49" fontId="1" fillId="0" borderId="0" xfId="1" applyNumberFormat="1" applyFont="1" applyFill="1" applyAlignment="1">
      <alignment horizontal="center"/>
    </xf>
    <xf numFmtId="0" fontId="1" fillId="0" borderId="0" xfId="1" applyFont="1" applyFill="1" applyAlignment="1">
      <alignment horizontal="left"/>
    </xf>
    <xf numFmtId="0" fontId="4" fillId="0" borderId="0" xfId="0" applyFont="1" applyFill="1" applyAlignment="1">
      <alignment horizontal="right"/>
    </xf>
    <xf numFmtId="1" fontId="8" fillId="0" borderId="0" xfId="0" applyNumberFormat="1" applyFont="1" applyFill="1" applyBorder="1" applyAlignment="1">
      <alignment horizontal="left" wrapText="1"/>
    </xf>
    <xf numFmtId="49" fontId="8" fillId="0" borderId="0" xfId="0" applyNumberFormat="1" applyFont="1" applyFill="1" applyBorder="1" applyAlignment="1">
      <alignment horizontal="left"/>
    </xf>
    <xf numFmtId="0" fontId="8" fillId="0" borderId="0" xfId="0" applyFont="1" applyFill="1" applyAlignment="1">
      <alignment horizontal="right"/>
    </xf>
    <xf numFmtId="164" fontId="8" fillId="0" borderId="0" xfId="0" applyNumberFormat="1" applyFont="1" applyFill="1"/>
    <xf numFmtId="1" fontId="8" fillId="0" borderId="0" xfId="1" applyNumberFormat="1" applyFont="1" applyFill="1" applyBorder="1" applyAlignment="1">
      <alignment horizontal="left" wrapText="1"/>
    </xf>
    <xf numFmtId="164" fontId="1" fillId="0" borderId="0" xfId="0" applyNumberFormat="1" applyFont="1" applyFill="1" applyAlignment="1">
      <alignment horizontal="right"/>
    </xf>
    <xf numFmtId="164" fontId="1" fillId="0" borderId="0" xfId="0" applyNumberFormat="1" applyFont="1" applyFill="1" applyBorder="1" applyAlignment="1"/>
    <xf numFmtId="0" fontId="1" fillId="0" borderId="0" xfId="0" applyFont="1" applyFill="1" applyAlignment="1"/>
    <xf numFmtId="1" fontId="3" fillId="0" borderId="0" xfId="0" applyNumberFormat="1" applyFont="1" applyFill="1" applyBorder="1" applyAlignment="1">
      <alignment horizontal="center" wrapText="1"/>
    </xf>
  </cellXfs>
  <cellStyles count="4">
    <cellStyle name="Обычный" xfId="0" builtinId="0"/>
    <cellStyle name="Обычный 2" xfId="2"/>
    <cellStyle name="Обычный 3" xfId="1"/>
    <cellStyle name="Обычный_ноябрь 200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V572"/>
  <sheetViews>
    <sheetView tabSelected="1" zoomScaleNormal="100" workbookViewId="0">
      <selection activeCell="K19" sqref="K19"/>
    </sheetView>
  </sheetViews>
  <sheetFormatPr defaultRowHeight="15"/>
  <cols>
    <col min="1" max="1" width="42.28515625" style="2" customWidth="1"/>
    <col min="2" max="2" width="6.28515625" style="2" customWidth="1"/>
    <col min="3" max="3" width="5.7109375" style="2" customWidth="1"/>
    <col min="4" max="4" width="5.42578125" style="2" customWidth="1"/>
    <col min="5" max="5" width="10.7109375" style="2" customWidth="1"/>
    <col min="6" max="6" width="5.42578125" style="2" customWidth="1"/>
    <col min="7" max="7" width="14" style="8" customWidth="1"/>
    <col min="8" max="8" width="14.140625" style="8" customWidth="1"/>
    <col min="9" max="10" width="9.140625" style="2"/>
    <col min="11" max="11" width="10.140625" style="4" bestFit="1" customWidth="1"/>
    <col min="12" max="12" width="11.5703125" style="4" customWidth="1"/>
    <col min="13" max="13" width="18.85546875" style="4" customWidth="1"/>
    <col min="14" max="256" width="9.140625" style="4"/>
    <col min="257" max="257" width="42.28515625" style="4" customWidth="1"/>
    <col min="258" max="258" width="6.28515625" style="4" customWidth="1"/>
    <col min="259" max="259" width="5.7109375" style="4" customWidth="1"/>
    <col min="260" max="260" width="5.42578125" style="4" customWidth="1"/>
    <col min="261" max="261" width="10.7109375" style="4" customWidth="1"/>
    <col min="262" max="262" width="5.42578125" style="4" customWidth="1"/>
    <col min="263" max="263" width="14" style="4" customWidth="1"/>
    <col min="264" max="264" width="14.140625" style="4" customWidth="1"/>
    <col min="265" max="266" width="9.140625" style="4"/>
    <col min="267" max="267" width="10.140625" style="4" bestFit="1" customWidth="1"/>
    <col min="268" max="268" width="11.5703125" style="4" customWidth="1"/>
    <col min="269" max="269" width="18.85546875" style="4" customWidth="1"/>
    <col min="270" max="512" width="9.140625" style="4"/>
    <col min="513" max="513" width="42.28515625" style="4" customWidth="1"/>
    <col min="514" max="514" width="6.28515625" style="4" customWidth="1"/>
    <col min="515" max="515" width="5.7109375" style="4" customWidth="1"/>
    <col min="516" max="516" width="5.42578125" style="4" customWidth="1"/>
    <col min="517" max="517" width="10.7109375" style="4" customWidth="1"/>
    <col min="518" max="518" width="5.42578125" style="4" customWidth="1"/>
    <col min="519" max="519" width="14" style="4" customWidth="1"/>
    <col min="520" max="520" width="14.140625" style="4" customWidth="1"/>
    <col min="521" max="522" width="9.140625" style="4"/>
    <col min="523" max="523" width="10.140625" style="4" bestFit="1" customWidth="1"/>
    <col min="524" max="524" width="11.5703125" style="4" customWidth="1"/>
    <col min="525" max="525" width="18.85546875" style="4" customWidth="1"/>
    <col min="526" max="768" width="9.140625" style="4"/>
    <col min="769" max="769" width="42.28515625" style="4" customWidth="1"/>
    <col min="770" max="770" width="6.28515625" style="4" customWidth="1"/>
    <col min="771" max="771" width="5.7109375" style="4" customWidth="1"/>
    <col min="772" max="772" width="5.42578125" style="4" customWidth="1"/>
    <col min="773" max="773" width="10.7109375" style="4" customWidth="1"/>
    <col min="774" max="774" width="5.42578125" style="4" customWidth="1"/>
    <col min="775" max="775" width="14" style="4" customWidth="1"/>
    <col min="776" max="776" width="14.140625" style="4" customWidth="1"/>
    <col min="777" max="778" width="9.140625" style="4"/>
    <col min="779" max="779" width="10.140625" style="4" bestFit="1" customWidth="1"/>
    <col min="780" max="780" width="11.5703125" style="4" customWidth="1"/>
    <col min="781" max="781" width="18.85546875" style="4" customWidth="1"/>
    <col min="782" max="1024" width="9.140625" style="4"/>
    <col min="1025" max="1025" width="42.28515625" style="4" customWidth="1"/>
    <col min="1026" max="1026" width="6.28515625" style="4" customWidth="1"/>
    <col min="1027" max="1027" width="5.7109375" style="4" customWidth="1"/>
    <col min="1028" max="1028" width="5.42578125" style="4" customWidth="1"/>
    <col min="1029" max="1029" width="10.7109375" style="4" customWidth="1"/>
    <col min="1030" max="1030" width="5.42578125" style="4" customWidth="1"/>
    <col min="1031" max="1031" width="14" style="4" customWidth="1"/>
    <col min="1032" max="1032" width="14.140625" style="4" customWidth="1"/>
    <col min="1033" max="1034" width="9.140625" style="4"/>
    <col min="1035" max="1035" width="10.140625" style="4" bestFit="1" customWidth="1"/>
    <col min="1036" max="1036" width="11.5703125" style="4" customWidth="1"/>
    <col min="1037" max="1037" width="18.85546875" style="4" customWidth="1"/>
    <col min="1038" max="1280" width="9.140625" style="4"/>
    <col min="1281" max="1281" width="42.28515625" style="4" customWidth="1"/>
    <col min="1282" max="1282" width="6.28515625" style="4" customWidth="1"/>
    <col min="1283" max="1283" width="5.7109375" style="4" customWidth="1"/>
    <col min="1284" max="1284" width="5.42578125" style="4" customWidth="1"/>
    <col min="1285" max="1285" width="10.7109375" style="4" customWidth="1"/>
    <col min="1286" max="1286" width="5.42578125" style="4" customWidth="1"/>
    <col min="1287" max="1287" width="14" style="4" customWidth="1"/>
    <col min="1288" max="1288" width="14.140625" style="4" customWidth="1"/>
    <col min="1289" max="1290" width="9.140625" style="4"/>
    <col min="1291" max="1291" width="10.140625" style="4" bestFit="1" customWidth="1"/>
    <col min="1292" max="1292" width="11.5703125" style="4" customWidth="1"/>
    <col min="1293" max="1293" width="18.85546875" style="4" customWidth="1"/>
    <col min="1294" max="1536" width="9.140625" style="4"/>
    <col min="1537" max="1537" width="42.28515625" style="4" customWidth="1"/>
    <col min="1538" max="1538" width="6.28515625" style="4" customWidth="1"/>
    <col min="1539" max="1539" width="5.7109375" style="4" customWidth="1"/>
    <col min="1540" max="1540" width="5.42578125" style="4" customWidth="1"/>
    <col min="1541" max="1541" width="10.7109375" style="4" customWidth="1"/>
    <col min="1542" max="1542" width="5.42578125" style="4" customWidth="1"/>
    <col min="1543" max="1543" width="14" style="4" customWidth="1"/>
    <col min="1544" max="1544" width="14.140625" style="4" customWidth="1"/>
    <col min="1545" max="1546" width="9.140625" style="4"/>
    <col min="1547" max="1547" width="10.140625" style="4" bestFit="1" customWidth="1"/>
    <col min="1548" max="1548" width="11.5703125" style="4" customWidth="1"/>
    <col min="1549" max="1549" width="18.85546875" style="4" customWidth="1"/>
    <col min="1550" max="1792" width="9.140625" style="4"/>
    <col min="1793" max="1793" width="42.28515625" style="4" customWidth="1"/>
    <col min="1794" max="1794" width="6.28515625" style="4" customWidth="1"/>
    <col min="1795" max="1795" width="5.7109375" style="4" customWidth="1"/>
    <col min="1796" max="1796" width="5.42578125" style="4" customWidth="1"/>
    <col min="1797" max="1797" width="10.7109375" style="4" customWidth="1"/>
    <col min="1798" max="1798" width="5.42578125" style="4" customWidth="1"/>
    <col min="1799" max="1799" width="14" style="4" customWidth="1"/>
    <col min="1800" max="1800" width="14.140625" style="4" customWidth="1"/>
    <col min="1801" max="1802" width="9.140625" style="4"/>
    <col min="1803" max="1803" width="10.140625" style="4" bestFit="1" customWidth="1"/>
    <col min="1804" max="1804" width="11.5703125" style="4" customWidth="1"/>
    <col min="1805" max="1805" width="18.85546875" style="4" customWidth="1"/>
    <col min="1806" max="2048" width="9.140625" style="4"/>
    <col min="2049" max="2049" width="42.28515625" style="4" customWidth="1"/>
    <col min="2050" max="2050" width="6.28515625" style="4" customWidth="1"/>
    <col min="2051" max="2051" width="5.7109375" style="4" customWidth="1"/>
    <col min="2052" max="2052" width="5.42578125" style="4" customWidth="1"/>
    <col min="2053" max="2053" width="10.7109375" style="4" customWidth="1"/>
    <col min="2054" max="2054" width="5.42578125" style="4" customWidth="1"/>
    <col min="2055" max="2055" width="14" style="4" customWidth="1"/>
    <col min="2056" max="2056" width="14.140625" style="4" customWidth="1"/>
    <col min="2057" max="2058" width="9.140625" style="4"/>
    <col min="2059" max="2059" width="10.140625" style="4" bestFit="1" customWidth="1"/>
    <col min="2060" max="2060" width="11.5703125" style="4" customWidth="1"/>
    <col min="2061" max="2061" width="18.85546875" style="4" customWidth="1"/>
    <col min="2062" max="2304" width="9.140625" style="4"/>
    <col min="2305" max="2305" width="42.28515625" style="4" customWidth="1"/>
    <col min="2306" max="2306" width="6.28515625" style="4" customWidth="1"/>
    <col min="2307" max="2307" width="5.7109375" style="4" customWidth="1"/>
    <col min="2308" max="2308" width="5.42578125" style="4" customWidth="1"/>
    <col min="2309" max="2309" width="10.7109375" style="4" customWidth="1"/>
    <col min="2310" max="2310" width="5.42578125" style="4" customWidth="1"/>
    <col min="2311" max="2311" width="14" style="4" customWidth="1"/>
    <col min="2312" max="2312" width="14.140625" style="4" customWidth="1"/>
    <col min="2313" max="2314" width="9.140625" style="4"/>
    <col min="2315" max="2315" width="10.140625" style="4" bestFit="1" customWidth="1"/>
    <col min="2316" max="2316" width="11.5703125" style="4" customWidth="1"/>
    <col min="2317" max="2317" width="18.85546875" style="4" customWidth="1"/>
    <col min="2318" max="2560" width="9.140625" style="4"/>
    <col min="2561" max="2561" width="42.28515625" style="4" customWidth="1"/>
    <col min="2562" max="2562" width="6.28515625" style="4" customWidth="1"/>
    <col min="2563" max="2563" width="5.7109375" style="4" customWidth="1"/>
    <col min="2564" max="2564" width="5.42578125" style="4" customWidth="1"/>
    <col min="2565" max="2565" width="10.7109375" style="4" customWidth="1"/>
    <col min="2566" max="2566" width="5.42578125" style="4" customWidth="1"/>
    <col min="2567" max="2567" width="14" style="4" customWidth="1"/>
    <col min="2568" max="2568" width="14.140625" style="4" customWidth="1"/>
    <col min="2569" max="2570" width="9.140625" style="4"/>
    <col min="2571" max="2571" width="10.140625" style="4" bestFit="1" customWidth="1"/>
    <col min="2572" max="2572" width="11.5703125" style="4" customWidth="1"/>
    <col min="2573" max="2573" width="18.85546875" style="4" customWidth="1"/>
    <col min="2574" max="2816" width="9.140625" style="4"/>
    <col min="2817" max="2817" width="42.28515625" style="4" customWidth="1"/>
    <col min="2818" max="2818" width="6.28515625" style="4" customWidth="1"/>
    <col min="2819" max="2819" width="5.7109375" style="4" customWidth="1"/>
    <col min="2820" max="2820" width="5.42578125" style="4" customWidth="1"/>
    <col min="2821" max="2821" width="10.7109375" style="4" customWidth="1"/>
    <col min="2822" max="2822" width="5.42578125" style="4" customWidth="1"/>
    <col min="2823" max="2823" width="14" style="4" customWidth="1"/>
    <col min="2824" max="2824" width="14.140625" style="4" customWidth="1"/>
    <col min="2825" max="2826" width="9.140625" style="4"/>
    <col min="2827" max="2827" width="10.140625" style="4" bestFit="1" customWidth="1"/>
    <col min="2828" max="2828" width="11.5703125" style="4" customWidth="1"/>
    <col min="2829" max="2829" width="18.85546875" style="4" customWidth="1"/>
    <col min="2830" max="3072" width="9.140625" style="4"/>
    <col min="3073" max="3073" width="42.28515625" style="4" customWidth="1"/>
    <col min="3074" max="3074" width="6.28515625" style="4" customWidth="1"/>
    <col min="3075" max="3075" width="5.7109375" style="4" customWidth="1"/>
    <col min="3076" max="3076" width="5.42578125" style="4" customWidth="1"/>
    <col min="3077" max="3077" width="10.7109375" style="4" customWidth="1"/>
    <col min="3078" max="3078" width="5.42578125" style="4" customWidth="1"/>
    <col min="3079" max="3079" width="14" style="4" customWidth="1"/>
    <col min="3080" max="3080" width="14.140625" style="4" customWidth="1"/>
    <col min="3081" max="3082" width="9.140625" style="4"/>
    <col min="3083" max="3083" width="10.140625" style="4" bestFit="1" customWidth="1"/>
    <col min="3084" max="3084" width="11.5703125" style="4" customWidth="1"/>
    <col min="3085" max="3085" width="18.85546875" style="4" customWidth="1"/>
    <col min="3086" max="3328" width="9.140625" style="4"/>
    <col min="3329" max="3329" width="42.28515625" style="4" customWidth="1"/>
    <col min="3330" max="3330" width="6.28515625" style="4" customWidth="1"/>
    <col min="3331" max="3331" width="5.7109375" style="4" customWidth="1"/>
    <col min="3332" max="3332" width="5.42578125" style="4" customWidth="1"/>
    <col min="3333" max="3333" width="10.7109375" style="4" customWidth="1"/>
    <col min="3334" max="3334" width="5.42578125" style="4" customWidth="1"/>
    <col min="3335" max="3335" width="14" style="4" customWidth="1"/>
    <col min="3336" max="3336" width="14.140625" style="4" customWidth="1"/>
    <col min="3337" max="3338" width="9.140625" style="4"/>
    <col min="3339" max="3339" width="10.140625" style="4" bestFit="1" customWidth="1"/>
    <col min="3340" max="3340" width="11.5703125" style="4" customWidth="1"/>
    <col min="3341" max="3341" width="18.85546875" style="4" customWidth="1"/>
    <col min="3342" max="3584" width="9.140625" style="4"/>
    <col min="3585" max="3585" width="42.28515625" style="4" customWidth="1"/>
    <col min="3586" max="3586" width="6.28515625" style="4" customWidth="1"/>
    <col min="3587" max="3587" width="5.7109375" style="4" customWidth="1"/>
    <col min="3588" max="3588" width="5.42578125" style="4" customWidth="1"/>
    <col min="3589" max="3589" width="10.7109375" style="4" customWidth="1"/>
    <col min="3590" max="3590" width="5.42578125" style="4" customWidth="1"/>
    <col min="3591" max="3591" width="14" style="4" customWidth="1"/>
    <col min="3592" max="3592" width="14.140625" style="4" customWidth="1"/>
    <col min="3593" max="3594" width="9.140625" style="4"/>
    <col min="3595" max="3595" width="10.140625" style="4" bestFit="1" customWidth="1"/>
    <col min="3596" max="3596" width="11.5703125" style="4" customWidth="1"/>
    <col min="3597" max="3597" width="18.85546875" style="4" customWidth="1"/>
    <col min="3598" max="3840" width="9.140625" style="4"/>
    <col min="3841" max="3841" width="42.28515625" style="4" customWidth="1"/>
    <col min="3842" max="3842" width="6.28515625" style="4" customWidth="1"/>
    <col min="3843" max="3843" width="5.7109375" style="4" customWidth="1"/>
    <col min="3844" max="3844" width="5.42578125" style="4" customWidth="1"/>
    <col min="3845" max="3845" width="10.7109375" style="4" customWidth="1"/>
    <col min="3846" max="3846" width="5.42578125" style="4" customWidth="1"/>
    <col min="3847" max="3847" width="14" style="4" customWidth="1"/>
    <col min="3848" max="3848" width="14.140625" style="4" customWidth="1"/>
    <col min="3849" max="3850" width="9.140625" style="4"/>
    <col min="3851" max="3851" width="10.140625" style="4" bestFit="1" customWidth="1"/>
    <col min="3852" max="3852" width="11.5703125" style="4" customWidth="1"/>
    <col min="3853" max="3853" width="18.85546875" style="4" customWidth="1"/>
    <col min="3854" max="4096" width="9.140625" style="4"/>
    <col min="4097" max="4097" width="42.28515625" style="4" customWidth="1"/>
    <col min="4098" max="4098" width="6.28515625" style="4" customWidth="1"/>
    <col min="4099" max="4099" width="5.7109375" style="4" customWidth="1"/>
    <col min="4100" max="4100" width="5.42578125" style="4" customWidth="1"/>
    <col min="4101" max="4101" width="10.7109375" style="4" customWidth="1"/>
    <col min="4102" max="4102" width="5.42578125" style="4" customWidth="1"/>
    <col min="4103" max="4103" width="14" style="4" customWidth="1"/>
    <col min="4104" max="4104" width="14.140625" style="4" customWidth="1"/>
    <col min="4105" max="4106" width="9.140625" style="4"/>
    <col min="4107" max="4107" width="10.140625" style="4" bestFit="1" customWidth="1"/>
    <col min="4108" max="4108" width="11.5703125" style="4" customWidth="1"/>
    <col min="4109" max="4109" width="18.85546875" style="4" customWidth="1"/>
    <col min="4110" max="4352" width="9.140625" style="4"/>
    <col min="4353" max="4353" width="42.28515625" style="4" customWidth="1"/>
    <col min="4354" max="4354" width="6.28515625" style="4" customWidth="1"/>
    <col min="4355" max="4355" width="5.7109375" style="4" customWidth="1"/>
    <col min="4356" max="4356" width="5.42578125" style="4" customWidth="1"/>
    <col min="4357" max="4357" width="10.7109375" style="4" customWidth="1"/>
    <col min="4358" max="4358" width="5.42578125" style="4" customWidth="1"/>
    <col min="4359" max="4359" width="14" style="4" customWidth="1"/>
    <col min="4360" max="4360" width="14.140625" style="4" customWidth="1"/>
    <col min="4361" max="4362" width="9.140625" style="4"/>
    <col min="4363" max="4363" width="10.140625" style="4" bestFit="1" customWidth="1"/>
    <col min="4364" max="4364" width="11.5703125" style="4" customWidth="1"/>
    <col min="4365" max="4365" width="18.85546875" style="4" customWidth="1"/>
    <col min="4366" max="4608" width="9.140625" style="4"/>
    <col min="4609" max="4609" width="42.28515625" style="4" customWidth="1"/>
    <col min="4610" max="4610" width="6.28515625" style="4" customWidth="1"/>
    <col min="4611" max="4611" width="5.7109375" style="4" customWidth="1"/>
    <col min="4612" max="4612" width="5.42578125" style="4" customWidth="1"/>
    <col min="4613" max="4613" width="10.7109375" style="4" customWidth="1"/>
    <col min="4614" max="4614" width="5.42578125" style="4" customWidth="1"/>
    <col min="4615" max="4615" width="14" style="4" customWidth="1"/>
    <col min="4616" max="4616" width="14.140625" style="4" customWidth="1"/>
    <col min="4617" max="4618" width="9.140625" style="4"/>
    <col min="4619" max="4619" width="10.140625" style="4" bestFit="1" customWidth="1"/>
    <col min="4620" max="4620" width="11.5703125" style="4" customWidth="1"/>
    <col min="4621" max="4621" width="18.85546875" style="4" customWidth="1"/>
    <col min="4622" max="4864" width="9.140625" style="4"/>
    <col min="4865" max="4865" width="42.28515625" style="4" customWidth="1"/>
    <col min="4866" max="4866" width="6.28515625" style="4" customWidth="1"/>
    <col min="4867" max="4867" width="5.7109375" style="4" customWidth="1"/>
    <col min="4868" max="4868" width="5.42578125" style="4" customWidth="1"/>
    <col min="4869" max="4869" width="10.7109375" style="4" customWidth="1"/>
    <col min="4870" max="4870" width="5.42578125" style="4" customWidth="1"/>
    <col min="4871" max="4871" width="14" style="4" customWidth="1"/>
    <col min="4872" max="4872" width="14.140625" style="4" customWidth="1"/>
    <col min="4873" max="4874" width="9.140625" style="4"/>
    <col min="4875" max="4875" width="10.140625" style="4" bestFit="1" customWidth="1"/>
    <col min="4876" max="4876" width="11.5703125" style="4" customWidth="1"/>
    <col min="4877" max="4877" width="18.85546875" style="4" customWidth="1"/>
    <col min="4878" max="5120" width="9.140625" style="4"/>
    <col min="5121" max="5121" width="42.28515625" style="4" customWidth="1"/>
    <col min="5122" max="5122" width="6.28515625" style="4" customWidth="1"/>
    <col min="5123" max="5123" width="5.7109375" style="4" customWidth="1"/>
    <col min="5124" max="5124" width="5.42578125" style="4" customWidth="1"/>
    <col min="5125" max="5125" width="10.7109375" style="4" customWidth="1"/>
    <col min="5126" max="5126" width="5.42578125" style="4" customWidth="1"/>
    <col min="5127" max="5127" width="14" style="4" customWidth="1"/>
    <col min="5128" max="5128" width="14.140625" style="4" customWidth="1"/>
    <col min="5129" max="5130" width="9.140625" style="4"/>
    <col min="5131" max="5131" width="10.140625" style="4" bestFit="1" customWidth="1"/>
    <col min="5132" max="5132" width="11.5703125" style="4" customWidth="1"/>
    <col min="5133" max="5133" width="18.85546875" style="4" customWidth="1"/>
    <col min="5134" max="5376" width="9.140625" style="4"/>
    <col min="5377" max="5377" width="42.28515625" style="4" customWidth="1"/>
    <col min="5378" max="5378" width="6.28515625" style="4" customWidth="1"/>
    <col min="5379" max="5379" width="5.7109375" style="4" customWidth="1"/>
    <col min="5380" max="5380" width="5.42578125" style="4" customWidth="1"/>
    <col min="5381" max="5381" width="10.7109375" style="4" customWidth="1"/>
    <col min="5382" max="5382" width="5.42578125" style="4" customWidth="1"/>
    <col min="5383" max="5383" width="14" style="4" customWidth="1"/>
    <col min="5384" max="5384" width="14.140625" style="4" customWidth="1"/>
    <col min="5385" max="5386" width="9.140625" style="4"/>
    <col min="5387" max="5387" width="10.140625" style="4" bestFit="1" customWidth="1"/>
    <col min="5388" max="5388" width="11.5703125" style="4" customWidth="1"/>
    <col min="5389" max="5389" width="18.85546875" style="4" customWidth="1"/>
    <col min="5390" max="5632" width="9.140625" style="4"/>
    <col min="5633" max="5633" width="42.28515625" style="4" customWidth="1"/>
    <col min="5634" max="5634" width="6.28515625" style="4" customWidth="1"/>
    <col min="5635" max="5635" width="5.7109375" style="4" customWidth="1"/>
    <col min="5636" max="5636" width="5.42578125" style="4" customWidth="1"/>
    <col min="5637" max="5637" width="10.7109375" style="4" customWidth="1"/>
    <col min="5638" max="5638" width="5.42578125" style="4" customWidth="1"/>
    <col min="5639" max="5639" width="14" style="4" customWidth="1"/>
    <col min="5640" max="5640" width="14.140625" style="4" customWidth="1"/>
    <col min="5641" max="5642" width="9.140625" style="4"/>
    <col min="5643" max="5643" width="10.140625" style="4" bestFit="1" customWidth="1"/>
    <col min="5644" max="5644" width="11.5703125" style="4" customWidth="1"/>
    <col min="5645" max="5645" width="18.85546875" style="4" customWidth="1"/>
    <col min="5646" max="5888" width="9.140625" style="4"/>
    <col min="5889" max="5889" width="42.28515625" style="4" customWidth="1"/>
    <col min="5890" max="5890" width="6.28515625" style="4" customWidth="1"/>
    <col min="5891" max="5891" width="5.7109375" style="4" customWidth="1"/>
    <col min="5892" max="5892" width="5.42578125" style="4" customWidth="1"/>
    <col min="5893" max="5893" width="10.7109375" style="4" customWidth="1"/>
    <col min="5894" max="5894" width="5.42578125" style="4" customWidth="1"/>
    <col min="5895" max="5895" width="14" style="4" customWidth="1"/>
    <col min="5896" max="5896" width="14.140625" style="4" customWidth="1"/>
    <col min="5897" max="5898" width="9.140625" style="4"/>
    <col min="5899" max="5899" width="10.140625" style="4" bestFit="1" customWidth="1"/>
    <col min="5900" max="5900" width="11.5703125" style="4" customWidth="1"/>
    <col min="5901" max="5901" width="18.85546875" style="4" customWidth="1"/>
    <col min="5902" max="6144" width="9.140625" style="4"/>
    <col min="6145" max="6145" width="42.28515625" style="4" customWidth="1"/>
    <col min="6146" max="6146" width="6.28515625" style="4" customWidth="1"/>
    <col min="6147" max="6147" width="5.7109375" style="4" customWidth="1"/>
    <col min="6148" max="6148" width="5.42578125" style="4" customWidth="1"/>
    <col min="6149" max="6149" width="10.7109375" style="4" customWidth="1"/>
    <col min="6150" max="6150" width="5.42578125" style="4" customWidth="1"/>
    <col min="6151" max="6151" width="14" style="4" customWidth="1"/>
    <col min="6152" max="6152" width="14.140625" style="4" customWidth="1"/>
    <col min="6153" max="6154" width="9.140625" style="4"/>
    <col min="6155" max="6155" width="10.140625" style="4" bestFit="1" customWidth="1"/>
    <col min="6156" max="6156" width="11.5703125" style="4" customWidth="1"/>
    <col min="6157" max="6157" width="18.85546875" style="4" customWidth="1"/>
    <col min="6158" max="6400" width="9.140625" style="4"/>
    <col min="6401" max="6401" width="42.28515625" style="4" customWidth="1"/>
    <col min="6402" max="6402" width="6.28515625" style="4" customWidth="1"/>
    <col min="6403" max="6403" width="5.7109375" style="4" customWidth="1"/>
    <col min="6404" max="6404" width="5.42578125" style="4" customWidth="1"/>
    <col min="6405" max="6405" width="10.7109375" style="4" customWidth="1"/>
    <col min="6406" max="6406" width="5.42578125" style="4" customWidth="1"/>
    <col min="6407" max="6407" width="14" style="4" customWidth="1"/>
    <col min="6408" max="6408" width="14.140625" style="4" customWidth="1"/>
    <col min="6409" max="6410" width="9.140625" style="4"/>
    <col min="6411" max="6411" width="10.140625" style="4" bestFit="1" customWidth="1"/>
    <col min="6412" max="6412" width="11.5703125" style="4" customWidth="1"/>
    <col min="6413" max="6413" width="18.85546875" style="4" customWidth="1"/>
    <col min="6414" max="6656" width="9.140625" style="4"/>
    <col min="6657" max="6657" width="42.28515625" style="4" customWidth="1"/>
    <col min="6658" max="6658" width="6.28515625" style="4" customWidth="1"/>
    <col min="6659" max="6659" width="5.7109375" style="4" customWidth="1"/>
    <col min="6660" max="6660" width="5.42578125" style="4" customWidth="1"/>
    <col min="6661" max="6661" width="10.7109375" style="4" customWidth="1"/>
    <col min="6662" max="6662" width="5.42578125" style="4" customWidth="1"/>
    <col min="6663" max="6663" width="14" style="4" customWidth="1"/>
    <col min="6664" max="6664" width="14.140625" style="4" customWidth="1"/>
    <col min="6665" max="6666" width="9.140625" style="4"/>
    <col min="6667" max="6667" width="10.140625" style="4" bestFit="1" customWidth="1"/>
    <col min="6668" max="6668" width="11.5703125" style="4" customWidth="1"/>
    <col min="6669" max="6669" width="18.85546875" style="4" customWidth="1"/>
    <col min="6670" max="6912" width="9.140625" style="4"/>
    <col min="6913" max="6913" width="42.28515625" style="4" customWidth="1"/>
    <col min="6914" max="6914" width="6.28515625" style="4" customWidth="1"/>
    <col min="6915" max="6915" width="5.7109375" style="4" customWidth="1"/>
    <col min="6916" max="6916" width="5.42578125" style="4" customWidth="1"/>
    <col min="6917" max="6917" width="10.7109375" style="4" customWidth="1"/>
    <col min="6918" max="6918" width="5.42578125" style="4" customWidth="1"/>
    <col min="6919" max="6919" width="14" style="4" customWidth="1"/>
    <col min="6920" max="6920" width="14.140625" style="4" customWidth="1"/>
    <col min="6921" max="6922" width="9.140625" style="4"/>
    <col min="6923" max="6923" width="10.140625" style="4" bestFit="1" customWidth="1"/>
    <col min="6924" max="6924" width="11.5703125" style="4" customWidth="1"/>
    <col min="6925" max="6925" width="18.85546875" style="4" customWidth="1"/>
    <col min="6926" max="7168" width="9.140625" style="4"/>
    <col min="7169" max="7169" width="42.28515625" style="4" customWidth="1"/>
    <col min="7170" max="7170" width="6.28515625" style="4" customWidth="1"/>
    <col min="7171" max="7171" width="5.7109375" style="4" customWidth="1"/>
    <col min="7172" max="7172" width="5.42578125" style="4" customWidth="1"/>
    <col min="7173" max="7173" width="10.7109375" style="4" customWidth="1"/>
    <col min="7174" max="7174" width="5.42578125" style="4" customWidth="1"/>
    <col min="7175" max="7175" width="14" style="4" customWidth="1"/>
    <col min="7176" max="7176" width="14.140625" style="4" customWidth="1"/>
    <col min="7177" max="7178" width="9.140625" style="4"/>
    <col min="7179" max="7179" width="10.140625" style="4" bestFit="1" customWidth="1"/>
    <col min="7180" max="7180" width="11.5703125" style="4" customWidth="1"/>
    <col min="7181" max="7181" width="18.85546875" style="4" customWidth="1"/>
    <col min="7182" max="7424" width="9.140625" style="4"/>
    <col min="7425" max="7425" width="42.28515625" style="4" customWidth="1"/>
    <col min="7426" max="7426" width="6.28515625" style="4" customWidth="1"/>
    <col min="7427" max="7427" width="5.7109375" style="4" customWidth="1"/>
    <col min="7428" max="7428" width="5.42578125" style="4" customWidth="1"/>
    <col min="7429" max="7429" width="10.7109375" style="4" customWidth="1"/>
    <col min="7430" max="7430" width="5.42578125" style="4" customWidth="1"/>
    <col min="7431" max="7431" width="14" style="4" customWidth="1"/>
    <col min="7432" max="7432" width="14.140625" style="4" customWidth="1"/>
    <col min="7433" max="7434" width="9.140625" style="4"/>
    <col min="7435" max="7435" width="10.140625" style="4" bestFit="1" customWidth="1"/>
    <col min="7436" max="7436" width="11.5703125" style="4" customWidth="1"/>
    <col min="7437" max="7437" width="18.85546875" style="4" customWidth="1"/>
    <col min="7438" max="7680" width="9.140625" style="4"/>
    <col min="7681" max="7681" width="42.28515625" style="4" customWidth="1"/>
    <col min="7682" max="7682" width="6.28515625" style="4" customWidth="1"/>
    <col min="7683" max="7683" width="5.7109375" style="4" customWidth="1"/>
    <col min="7684" max="7684" width="5.42578125" style="4" customWidth="1"/>
    <col min="7685" max="7685" width="10.7109375" style="4" customWidth="1"/>
    <col min="7686" max="7686" width="5.42578125" style="4" customWidth="1"/>
    <col min="7687" max="7687" width="14" style="4" customWidth="1"/>
    <col min="7688" max="7688" width="14.140625" style="4" customWidth="1"/>
    <col min="7689" max="7690" width="9.140625" style="4"/>
    <col min="7691" max="7691" width="10.140625" style="4" bestFit="1" customWidth="1"/>
    <col min="7692" max="7692" width="11.5703125" style="4" customWidth="1"/>
    <col min="7693" max="7693" width="18.85546875" style="4" customWidth="1"/>
    <col min="7694" max="7936" width="9.140625" style="4"/>
    <col min="7937" max="7937" width="42.28515625" style="4" customWidth="1"/>
    <col min="7938" max="7938" width="6.28515625" style="4" customWidth="1"/>
    <col min="7939" max="7939" width="5.7109375" style="4" customWidth="1"/>
    <col min="7940" max="7940" width="5.42578125" style="4" customWidth="1"/>
    <col min="7941" max="7941" width="10.7109375" style="4" customWidth="1"/>
    <col min="7942" max="7942" width="5.42578125" style="4" customWidth="1"/>
    <col min="7943" max="7943" width="14" style="4" customWidth="1"/>
    <col min="7944" max="7944" width="14.140625" style="4" customWidth="1"/>
    <col min="7945" max="7946" width="9.140625" style="4"/>
    <col min="7947" max="7947" width="10.140625" style="4" bestFit="1" customWidth="1"/>
    <col min="7948" max="7948" width="11.5703125" style="4" customWidth="1"/>
    <col min="7949" max="7949" width="18.85546875" style="4" customWidth="1"/>
    <col min="7950" max="8192" width="9.140625" style="4"/>
    <col min="8193" max="8193" width="42.28515625" style="4" customWidth="1"/>
    <col min="8194" max="8194" width="6.28515625" style="4" customWidth="1"/>
    <col min="8195" max="8195" width="5.7109375" style="4" customWidth="1"/>
    <col min="8196" max="8196" width="5.42578125" style="4" customWidth="1"/>
    <col min="8197" max="8197" width="10.7109375" style="4" customWidth="1"/>
    <col min="8198" max="8198" width="5.42578125" style="4" customWidth="1"/>
    <col min="8199" max="8199" width="14" style="4" customWidth="1"/>
    <col min="8200" max="8200" width="14.140625" style="4" customWidth="1"/>
    <col min="8201" max="8202" width="9.140625" style="4"/>
    <col min="8203" max="8203" width="10.140625" style="4" bestFit="1" customWidth="1"/>
    <col min="8204" max="8204" width="11.5703125" style="4" customWidth="1"/>
    <col min="8205" max="8205" width="18.85546875" style="4" customWidth="1"/>
    <col min="8206" max="8448" width="9.140625" style="4"/>
    <col min="8449" max="8449" width="42.28515625" style="4" customWidth="1"/>
    <col min="8450" max="8450" width="6.28515625" style="4" customWidth="1"/>
    <col min="8451" max="8451" width="5.7109375" style="4" customWidth="1"/>
    <col min="8452" max="8452" width="5.42578125" style="4" customWidth="1"/>
    <col min="8453" max="8453" width="10.7109375" style="4" customWidth="1"/>
    <col min="8454" max="8454" width="5.42578125" style="4" customWidth="1"/>
    <col min="8455" max="8455" width="14" style="4" customWidth="1"/>
    <col min="8456" max="8456" width="14.140625" style="4" customWidth="1"/>
    <col min="8457" max="8458" width="9.140625" style="4"/>
    <col min="8459" max="8459" width="10.140625" style="4" bestFit="1" customWidth="1"/>
    <col min="8460" max="8460" width="11.5703125" style="4" customWidth="1"/>
    <col min="8461" max="8461" width="18.85546875" style="4" customWidth="1"/>
    <col min="8462" max="8704" width="9.140625" style="4"/>
    <col min="8705" max="8705" width="42.28515625" style="4" customWidth="1"/>
    <col min="8706" max="8706" width="6.28515625" style="4" customWidth="1"/>
    <col min="8707" max="8707" width="5.7109375" style="4" customWidth="1"/>
    <col min="8708" max="8708" width="5.42578125" style="4" customWidth="1"/>
    <col min="8709" max="8709" width="10.7109375" style="4" customWidth="1"/>
    <col min="8710" max="8710" width="5.42578125" style="4" customWidth="1"/>
    <col min="8711" max="8711" width="14" style="4" customWidth="1"/>
    <col min="8712" max="8712" width="14.140625" style="4" customWidth="1"/>
    <col min="8713" max="8714" width="9.140625" style="4"/>
    <col min="8715" max="8715" width="10.140625" style="4" bestFit="1" customWidth="1"/>
    <col min="8716" max="8716" width="11.5703125" style="4" customWidth="1"/>
    <col min="8717" max="8717" width="18.85546875" style="4" customWidth="1"/>
    <col min="8718" max="8960" width="9.140625" style="4"/>
    <col min="8961" max="8961" width="42.28515625" style="4" customWidth="1"/>
    <col min="8962" max="8962" width="6.28515625" style="4" customWidth="1"/>
    <col min="8963" max="8963" width="5.7109375" style="4" customWidth="1"/>
    <col min="8964" max="8964" width="5.42578125" style="4" customWidth="1"/>
    <col min="8965" max="8965" width="10.7109375" style="4" customWidth="1"/>
    <col min="8966" max="8966" width="5.42578125" style="4" customWidth="1"/>
    <col min="8967" max="8967" width="14" style="4" customWidth="1"/>
    <col min="8968" max="8968" width="14.140625" style="4" customWidth="1"/>
    <col min="8969" max="8970" width="9.140625" style="4"/>
    <col min="8971" max="8971" width="10.140625" style="4" bestFit="1" customWidth="1"/>
    <col min="8972" max="8972" width="11.5703125" style="4" customWidth="1"/>
    <col min="8973" max="8973" width="18.85546875" style="4" customWidth="1"/>
    <col min="8974" max="9216" width="9.140625" style="4"/>
    <col min="9217" max="9217" width="42.28515625" style="4" customWidth="1"/>
    <col min="9218" max="9218" width="6.28515625" style="4" customWidth="1"/>
    <col min="9219" max="9219" width="5.7109375" style="4" customWidth="1"/>
    <col min="9220" max="9220" width="5.42578125" style="4" customWidth="1"/>
    <col min="9221" max="9221" width="10.7109375" style="4" customWidth="1"/>
    <col min="9222" max="9222" width="5.42578125" style="4" customWidth="1"/>
    <col min="9223" max="9223" width="14" style="4" customWidth="1"/>
    <col min="9224" max="9224" width="14.140625" style="4" customWidth="1"/>
    <col min="9225" max="9226" width="9.140625" style="4"/>
    <col min="9227" max="9227" width="10.140625" style="4" bestFit="1" customWidth="1"/>
    <col min="9228" max="9228" width="11.5703125" style="4" customWidth="1"/>
    <col min="9229" max="9229" width="18.85546875" style="4" customWidth="1"/>
    <col min="9230" max="9472" width="9.140625" style="4"/>
    <col min="9473" max="9473" width="42.28515625" style="4" customWidth="1"/>
    <col min="9474" max="9474" width="6.28515625" style="4" customWidth="1"/>
    <col min="9475" max="9475" width="5.7109375" style="4" customWidth="1"/>
    <col min="9476" max="9476" width="5.42578125" style="4" customWidth="1"/>
    <col min="9477" max="9477" width="10.7109375" style="4" customWidth="1"/>
    <col min="9478" max="9478" width="5.42578125" style="4" customWidth="1"/>
    <col min="9479" max="9479" width="14" style="4" customWidth="1"/>
    <col min="9480" max="9480" width="14.140625" style="4" customWidth="1"/>
    <col min="9481" max="9482" width="9.140625" style="4"/>
    <col min="9483" max="9483" width="10.140625" style="4" bestFit="1" customWidth="1"/>
    <col min="9484" max="9484" width="11.5703125" style="4" customWidth="1"/>
    <col min="9485" max="9485" width="18.85546875" style="4" customWidth="1"/>
    <col min="9486" max="9728" width="9.140625" style="4"/>
    <col min="9729" max="9729" width="42.28515625" style="4" customWidth="1"/>
    <col min="9730" max="9730" width="6.28515625" style="4" customWidth="1"/>
    <col min="9731" max="9731" width="5.7109375" style="4" customWidth="1"/>
    <col min="9732" max="9732" width="5.42578125" style="4" customWidth="1"/>
    <col min="9733" max="9733" width="10.7109375" style="4" customWidth="1"/>
    <col min="9734" max="9734" width="5.42578125" style="4" customWidth="1"/>
    <col min="9735" max="9735" width="14" style="4" customWidth="1"/>
    <col min="9736" max="9736" width="14.140625" style="4" customWidth="1"/>
    <col min="9737" max="9738" width="9.140625" style="4"/>
    <col min="9739" max="9739" width="10.140625" style="4" bestFit="1" customWidth="1"/>
    <col min="9740" max="9740" width="11.5703125" style="4" customWidth="1"/>
    <col min="9741" max="9741" width="18.85546875" style="4" customWidth="1"/>
    <col min="9742" max="9984" width="9.140625" style="4"/>
    <col min="9985" max="9985" width="42.28515625" style="4" customWidth="1"/>
    <col min="9986" max="9986" width="6.28515625" style="4" customWidth="1"/>
    <col min="9987" max="9987" width="5.7109375" style="4" customWidth="1"/>
    <col min="9988" max="9988" width="5.42578125" style="4" customWidth="1"/>
    <col min="9989" max="9989" width="10.7109375" style="4" customWidth="1"/>
    <col min="9990" max="9990" width="5.42578125" style="4" customWidth="1"/>
    <col min="9991" max="9991" width="14" style="4" customWidth="1"/>
    <col min="9992" max="9992" width="14.140625" style="4" customWidth="1"/>
    <col min="9993" max="9994" width="9.140625" style="4"/>
    <col min="9995" max="9995" width="10.140625" style="4" bestFit="1" customWidth="1"/>
    <col min="9996" max="9996" width="11.5703125" style="4" customWidth="1"/>
    <col min="9997" max="9997" width="18.85546875" style="4" customWidth="1"/>
    <col min="9998" max="10240" width="9.140625" style="4"/>
    <col min="10241" max="10241" width="42.28515625" style="4" customWidth="1"/>
    <col min="10242" max="10242" width="6.28515625" style="4" customWidth="1"/>
    <col min="10243" max="10243" width="5.7109375" style="4" customWidth="1"/>
    <col min="10244" max="10244" width="5.42578125" style="4" customWidth="1"/>
    <col min="10245" max="10245" width="10.7109375" style="4" customWidth="1"/>
    <col min="10246" max="10246" width="5.42578125" style="4" customWidth="1"/>
    <col min="10247" max="10247" width="14" style="4" customWidth="1"/>
    <col min="10248" max="10248" width="14.140625" style="4" customWidth="1"/>
    <col min="10249" max="10250" width="9.140625" style="4"/>
    <col min="10251" max="10251" width="10.140625" style="4" bestFit="1" customWidth="1"/>
    <col min="10252" max="10252" width="11.5703125" style="4" customWidth="1"/>
    <col min="10253" max="10253" width="18.85546875" style="4" customWidth="1"/>
    <col min="10254" max="10496" width="9.140625" style="4"/>
    <col min="10497" max="10497" width="42.28515625" style="4" customWidth="1"/>
    <col min="10498" max="10498" width="6.28515625" style="4" customWidth="1"/>
    <col min="10499" max="10499" width="5.7109375" style="4" customWidth="1"/>
    <col min="10500" max="10500" width="5.42578125" style="4" customWidth="1"/>
    <col min="10501" max="10501" width="10.7109375" style="4" customWidth="1"/>
    <col min="10502" max="10502" width="5.42578125" style="4" customWidth="1"/>
    <col min="10503" max="10503" width="14" style="4" customWidth="1"/>
    <col min="10504" max="10504" width="14.140625" style="4" customWidth="1"/>
    <col min="10505" max="10506" width="9.140625" style="4"/>
    <col min="10507" max="10507" width="10.140625" style="4" bestFit="1" customWidth="1"/>
    <col min="10508" max="10508" width="11.5703125" style="4" customWidth="1"/>
    <col min="10509" max="10509" width="18.85546875" style="4" customWidth="1"/>
    <col min="10510" max="10752" width="9.140625" style="4"/>
    <col min="10753" max="10753" width="42.28515625" style="4" customWidth="1"/>
    <col min="10754" max="10754" width="6.28515625" style="4" customWidth="1"/>
    <col min="10755" max="10755" width="5.7109375" style="4" customWidth="1"/>
    <col min="10756" max="10756" width="5.42578125" style="4" customWidth="1"/>
    <col min="10757" max="10757" width="10.7109375" style="4" customWidth="1"/>
    <col min="10758" max="10758" width="5.42578125" style="4" customWidth="1"/>
    <col min="10759" max="10759" width="14" style="4" customWidth="1"/>
    <col min="10760" max="10760" width="14.140625" style="4" customWidth="1"/>
    <col min="10761" max="10762" width="9.140625" style="4"/>
    <col min="10763" max="10763" width="10.140625" style="4" bestFit="1" customWidth="1"/>
    <col min="10764" max="10764" width="11.5703125" style="4" customWidth="1"/>
    <col min="10765" max="10765" width="18.85546875" style="4" customWidth="1"/>
    <col min="10766" max="11008" width="9.140625" style="4"/>
    <col min="11009" max="11009" width="42.28515625" style="4" customWidth="1"/>
    <col min="11010" max="11010" width="6.28515625" style="4" customWidth="1"/>
    <col min="11011" max="11011" width="5.7109375" style="4" customWidth="1"/>
    <col min="11012" max="11012" width="5.42578125" style="4" customWidth="1"/>
    <col min="11013" max="11013" width="10.7109375" style="4" customWidth="1"/>
    <col min="11014" max="11014" width="5.42578125" style="4" customWidth="1"/>
    <col min="11015" max="11015" width="14" style="4" customWidth="1"/>
    <col min="11016" max="11016" width="14.140625" style="4" customWidth="1"/>
    <col min="11017" max="11018" width="9.140625" style="4"/>
    <col min="11019" max="11019" width="10.140625" style="4" bestFit="1" customWidth="1"/>
    <col min="11020" max="11020" width="11.5703125" style="4" customWidth="1"/>
    <col min="11021" max="11021" width="18.85546875" style="4" customWidth="1"/>
    <col min="11022" max="11264" width="9.140625" style="4"/>
    <col min="11265" max="11265" width="42.28515625" style="4" customWidth="1"/>
    <col min="11266" max="11266" width="6.28515625" style="4" customWidth="1"/>
    <col min="11267" max="11267" width="5.7109375" style="4" customWidth="1"/>
    <col min="11268" max="11268" width="5.42578125" style="4" customWidth="1"/>
    <col min="11269" max="11269" width="10.7109375" style="4" customWidth="1"/>
    <col min="11270" max="11270" width="5.42578125" style="4" customWidth="1"/>
    <col min="11271" max="11271" width="14" style="4" customWidth="1"/>
    <col min="11272" max="11272" width="14.140625" style="4" customWidth="1"/>
    <col min="11273" max="11274" width="9.140625" style="4"/>
    <col min="11275" max="11275" width="10.140625" style="4" bestFit="1" customWidth="1"/>
    <col min="11276" max="11276" width="11.5703125" style="4" customWidth="1"/>
    <col min="11277" max="11277" width="18.85546875" style="4" customWidth="1"/>
    <col min="11278" max="11520" width="9.140625" style="4"/>
    <col min="11521" max="11521" width="42.28515625" style="4" customWidth="1"/>
    <col min="11522" max="11522" width="6.28515625" style="4" customWidth="1"/>
    <col min="11523" max="11523" width="5.7109375" style="4" customWidth="1"/>
    <col min="11524" max="11524" width="5.42578125" style="4" customWidth="1"/>
    <col min="11525" max="11525" width="10.7109375" style="4" customWidth="1"/>
    <col min="11526" max="11526" width="5.42578125" style="4" customWidth="1"/>
    <col min="11527" max="11527" width="14" style="4" customWidth="1"/>
    <col min="11528" max="11528" width="14.140625" style="4" customWidth="1"/>
    <col min="11529" max="11530" width="9.140625" style="4"/>
    <col min="11531" max="11531" width="10.140625" style="4" bestFit="1" customWidth="1"/>
    <col min="11532" max="11532" width="11.5703125" style="4" customWidth="1"/>
    <col min="11533" max="11533" width="18.85546875" style="4" customWidth="1"/>
    <col min="11534" max="11776" width="9.140625" style="4"/>
    <col min="11777" max="11777" width="42.28515625" style="4" customWidth="1"/>
    <col min="11778" max="11778" width="6.28515625" style="4" customWidth="1"/>
    <col min="11779" max="11779" width="5.7109375" style="4" customWidth="1"/>
    <col min="11780" max="11780" width="5.42578125" style="4" customWidth="1"/>
    <col min="11781" max="11781" width="10.7109375" style="4" customWidth="1"/>
    <col min="11782" max="11782" width="5.42578125" style="4" customWidth="1"/>
    <col min="11783" max="11783" width="14" style="4" customWidth="1"/>
    <col min="11784" max="11784" width="14.140625" style="4" customWidth="1"/>
    <col min="11785" max="11786" width="9.140625" style="4"/>
    <col min="11787" max="11787" width="10.140625" style="4" bestFit="1" customWidth="1"/>
    <col min="11788" max="11788" width="11.5703125" style="4" customWidth="1"/>
    <col min="11789" max="11789" width="18.85546875" style="4" customWidth="1"/>
    <col min="11790" max="12032" width="9.140625" style="4"/>
    <col min="12033" max="12033" width="42.28515625" style="4" customWidth="1"/>
    <col min="12034" max="12034" width="6.28515625" style="4" customWidth="1"/>
    <col min="12035" max="12035" width="5.7109375" style="4" customWidth="1"/>
    <col min="12036" max="12036" width="5.42578125" style="4" customWidth="1"/>
    <col min="12037" max="12037" width="10.7109375" style="4" customWidth="1"/>
    <col min="12038" max="12038" width="5.42578125" style="4" customWidth="1"/>
    <col min="12039" max="12039" width="14" style="4" customWidth="1"/>
    <col min="12040" max="12040" width="14.140625" style="4" customWidth="1"/>
    <col min="12041" max="12042" width="9.140625" style="4"/>
    <col min="12043" max="12043" width="10.140625" style="4" bestFit="1" customWidth="1"/>
    <col min="12044" max="12044" width="11.5703125" style="4" customWidth="1"/>
    <col min="12045" max="12045" width="18.85546875" style="4" customWidth="1"/>
    <col min="12046" max="12288" width="9.140625" style="4"/>
    <col min="12289" max="12289" width="42.28515625" style="4" customWidth="1"/>
    <col min="12290" max="12290" width="6.28515625" style="4" customWidth="1"/>
    <col min="12291" max="12291" width="5.7109375" style="4" customWidth="1"/>
    <col min="12292" max="12292" width="5.42578125" style="4" customWidth="1"/>
    <col min="12293" max="12293" width="10.7109375" style="4" customWidth="1"/>
    <col min="12294" max="12294" width="5.42578125" style="4" customWidth="1"/>
    <col min="12295" max="12295" width="14" style="4" customWidth="1"/>
    <col min="12296" max="12296" width="14.140625" style="4" customWidth="1"/>
    <col min="12297" max="12298" width="9.140625" style="4"/>
    <col min="12299" max="12299" width="10.140625" style="4" bestFit="1" customWidth="1"/>
    <col min="12300" max="12300" width="11.5703125" style="4" customWidth="1"/>
    <col min="12301" max="12301" width="18.85546875" style="4" customWidth="1"/>
    <col min="12302" max="12544" width="9.140625" style="4"/>
    <col min="12545" max="12545" width="42.28515625" style="4" customWidth="1"/>
    <col min="12546" max="12546" width="6.28515625" style="4" customWidth="1"/>
    <col min="12547" max="12547" width="5.7109375" style="4" customWidth="1"/>
    <col min="12548" max="12548" width="5.42578125" style="4" customWidth="1"/>
    <col min="12549" max="12549" width="10.7109375" style="4" customWidth="1"/>
    <col min="12550" max="12550" width="5.42578125" style="4" customWidth="1"/>
    <col min="12551" max="12551" width="14" style="4" customWidth="1"/>
    <col min="12552" max="12552" width="14.140625" style="4" customWidth="1"/>
    <col min="12553" max="12554" width="9.140625" style="4"/>
    <col min="12555" max="12555" width="10.140625" style="4" bestFit="1" customWidth="1"/>
    <col min="12556" max="12556" width="11.5703125" style="4" customWidth="1"/>
    <col min="12557" max="12557" width="18.85546875" style="4" customWidth="1"/>
    <col min="12558" max="12800" width="9.140625" style="4"/>
    <col min="12801" max="12801" width="42.28515625" style="4" customWidth="1"/>
    <col min="12802" max="12802" width="6.28515625" style="4" customWidth="1"/>
    <col min="12803" max="12803" width="5.7109375" style="4" customWidth="1"/>
    <col min="12804" max="12804" width="5.42578125" style="4" customWidth="1"/>
    <col min="12805" max="12805" width="10.7109375" style="4" customWidth="1"/>
    <col min="12806" max="12806" width="5.42578125" style="4" customWidth="1"/>
    <col min="12807" max="12807" width="14" style="4" customWidth="1"/>
    <col min="12808" max="12808" width="14.140625" style="4" customWidth="1"/>
    <col min="12809" max="12810" width="9.140625" style="4"/>
    <col min="12811" max="12811" width="10.140625" style="4" bestFit="1" customWidth="1"/>
    <col min="12812" max="12812" width="11.5703125" style="4" customWidth="1"/>
    <col min="12813" max="12813" width="18.85546875" style="4" customWidth="1"/>
    <col min="12814" max="13056" width="9.140625" style="4"/>
    <col min="13057" max="13057" width="42.28515625" style="4" customWidth="1"/>
    <col min="13058" max="13058" width="6.28515625" style="4" customWidth="1"/>
    <col min="13059" max="13059" width="5.7109375" style="4" customWidth="1"/>
    <col min="13060" max="13060" width="5.42578125" style="4" customWidth="1"/>
    <col min="13061" max="13061" width="10.7109375" style="4" customWidth="1"/>
    <col min="13062" max="13062" width="5.42578125" style="4" customWidth="1"/>
    <col min="13063" max="13063" width="14" style="4" customWidth="1"/>
    <col min="13064" max="13064" width="14.140625" style="4" customWidth="1"/>
    <col min="13065" max="13066" width="9.140625" style="4"/>
    <col min="13067" max="13067" width="10.140625" style="4" bestFit="1" customWidth="1"/>
    <col min="13068" max="13068" width="11.5703125" style="4" customWidth="1"/>
    <col min="13069" max="13069" width="18.85546875" style="4" customWidth="1"/>
    <col min="13070" max="13312" width="9.140625" style="4"/>
    <col min="13313" max="13313" width="42.28515625" style="4" customWidth="1"/>
    <col min="13314" max="13314" width="6.28515625" style="4" customWidth="1"/>
    <col min="13315" max="13315" width="5.7109375" style="4" customWidth="1"/>
    <col min="13316" max="13316" width="5.42578125" style="4" customWidth="1"/>
    <col min="13317" max="13317" width="10.7109375" style="4" customWidth="1"/>
    <col min="13318" max="13318" width="5.42578125" style="4" customWidth="1"/>
    <col min="13319" max="13319" width="14" style="4" customWidth="1"/>
    <col min="13320" max="13320" width="14.140625" style="4" customWidth="1"/>
    <col min="13321" max="13322" width="9.140625" style="4"/>
    <col min="13323" max="13323" width="10.140625" style="4" bestFit="1" customWidth="1"/>
    <col min="13324" max="13324" width="11.5703125" style="4" customWidth="1"/>
    <col min="13325" max="13325" width="18.85546875" style="4" customWidth="1"/>
    <col min="13326" max="13568" width="9.140625" style="4"/>
    <col min="13569" max="13569" width="42.28515625" style="4" customWidth="1"/>
    <col min="13570" max="13570" width="6.28515625" style="4" customWidth="1"/>
    <col min="13571" max="13571" width="5.7109375" style="4" customWidth="1"/>
    <col min="13572" max="13572" width="5.42578125" style="4" customWidth="1"/>
    <col min="13573" max="13573" width="10.7109375" style="4" customWidth="1"/>
    <col min="13574" max="13574" width="5.42578125" style="4" customWidth="1"/>
    <col min="13575" max="13575" width="14" style="4" customWidth="1"/>
    <col min="13576" max="13576" width="14.140625" style="4" customWidth="1"/>
    <col min="13577" max="13578" width="9.140625" style="4"/>
    <col min="13579" max="13579" width="10.140625" style="4" bestFit="1" customWidth="1"/>
    <col min="13580" max="13580" width="11.5703125" style="4" customWidth="1"/>
    <col min="13581" max="13581" width="18.85546875" style="4" customWidth="1"/>
    <col min="13582" max="13824" width="9.140625" style="4"/>
    <col min="13825" max="13825" width="42.28515625" style="4" customWidth="1"/>
    <col min="13826" max="13826" width="6.28515625" style="4" customWidth="1"/>
    <col min="13827" max="13827" width="5.7109375" style="4" customWidth="1"/>
    <col min="13828" max="13828" width="5.42578125" style="4" customWidth="1"/>
    <col min="13829" max="13829" width="10.7109375" style="4" customWidth="1"/>
    <col min="13830" max="13830" width="5.42578125" style="4" customWidth="1"/>
    <col min="13831" max="13831" width="14" style="4" customWidth="1"/>
    <col min="13832" max="13832" width="14.140625" style="4" customWidth="1"/>
    <col min="13833" max="13834" width="9.140625" style="4"/>
    <col min="13835" max="13835" width="10.140625" style="4" bestFit="1" customWidth="1"/>
    <col min="13836" max="13836" width="11.5703125" style="4" customWidth="1"/>
    <col min="13837" max="13837" width="18.85546875" style="4" customWidth="1"/>
    <col min="13838" max="14080" width="9.140625" style="4"/>
    <col min="14081" max="14081" width="42.28515625" style="4" customWidth="1"/>
    <col min="14082" max="14082" width="6.28515625" style="4" customWidth="1"/>
    <col min="14083" max="14083" width="5.7109375" style="4" customWidth="1"/>
    <col min="14084" max="14084" width="5.42578125" style="4" customWidth="1"/>
    <col min="14085" max="14085" width="10.7109375" style="4" customWidth="1"/>
    <col min="14086" max="14086" width="5.42578125" style="4" customWidth="1"/>
    <col min="14087" max="14087" width="14" style="4" customWidth="1"/>
    <col min="14088" max="14088" width="14.140625" style="4" customWidth="1"/>
    <col min="14089" max="14090" width="9.140625" style="4"/>
    <col min="14091" max="14091" width="10.140625" style="4" bestFit="1" customWidth="1"/>
    <col min="14092" max="14092" width="11.5703125" style="4" customWidth="1"/>
    <col min="14093" max="14093" width="18.85546875" style="4" customWidth="1"/>
    <col min="14094" max="14336" width="9.140625" style="4"/>
    <col min="14337" max="14337" width="42.28515625" style="4" customWidth="1"/>
    <col min="14338" max="14338" width="6.28515625" style="4" customWidth="1"/>
    <col min="14339" max="14339" width="5.7109375" style="4" customWidth="1"/>
    <col min="14340" max="14340" width="5.42578125" style="4" customWidth="1"/>
    <col min="14341" max="14341" width="10.7109375" style="4" customWidth="1"/>
    <col min="14342" max="14342" width="5.42578125" style="4" customWidth="1"/>
    <col min="14343" max="14343" width="14" style="4" customWidth="1"/>
    <col min="14344" max="14344" width="14.140625" style="4" customWidth="1"/>
    <col min="14345" max="14346" width="9.140625" style="4"/>
    <col min="14347" max="14347" width="10.140625" style="4" bestFit="1" customWidth="1"/>
    <col min="14348" max="14348" width="11.5703125" style="4" customWidth="1"/>
    <col min="14349" max="14349" width="18.85546875" style="4" customWidth="1"/>
    <col min="14350" max="14592" width="9.140625" style="4"/>
    <col min="14593" max="14593" width="42.28515625" style="4" customWidth="1"/>
    <col min="14594" max="14594" width="6.28515625" style="4" customWidth="1"/>
    <col min="14595" max="14595" width="5.7109375" style="4" customWidth="1"/>
    <col min="14596" max="14596" width="5.42578125" style="4" customWidth="1"/>
    <col min="14597" max="14597" width="10.7109375" style="4" customWidth="1"/>
    <col min="14598" max="14598" width="5.42578125" style="4" customWidth="1"/>
    <col min="14599" max="14599" width="14" style="4" customWidth="1"/>
    <col min="14600" max="14600" width="14.140625" style="4" customWidth="1"/>
    <col min="14601" max="14602" width="9.140625" style="4"/>
    <col min="14603" max="14603" width="10.140625" style="4" bestFit="1" customWidth="1"/>
    <col min="14604" max="14604" width="11.5703125" style="4" customWidth="1"/>
    <col min="14605" max="14605" width="18.85546875" style="4" customWidth="1"/>
    <col min="14606" max="14848" width="9.140625" style="4"/>
    <col min="14849" max="14849" width="42.28515625" style="4" customWidth="1"/>
    <col min="14850" max="14850" width="6.28515625" style="4" customWidth="1"/>
    <col min="14851" max="14851" width="5.7109375" style="4" customWidth="1"/>
    <col min="14852" max="14852" width="5.42578125" style="4" customWidth="1"/>
    <col min="14853" max="14853" width="10.7109375" style="4" customWidth="1"/>
    <col min="14854" max="14854" width="5.42578125" style="4" customWidth="1"/>
    <col min="14855" max="14855" width="14" style="4" customWidth="1"/>
    <col min="14856" max="14856" width="14.140625" style="4" customWidth="1"/>
    <col min="14857" max="14858" width="9.140625" style="4"/>
    <col min="14859" max="14859" width="10.140625" style="4" bestFit="1" customWidth="1"/>
    <col min="14860" max="14860" width="11.5703125" style="4" customWidth="1"/>
    <col min="14861" max="14861" width="18.85546875" style="4" customWidth="1"/>
    <col min="14862" max="15104" width="9.140625" style="4"/>
    <col min="15105" max="15105" width="42.28515625" style="4" customWidth="1"/>
    <col min="15106" max="15106" width="6.28515625" style="4" customWidth="1"/>
    <col min="15107" max="15107" width="5.7109375" style="4" customWidth="1"/>
    <col min="15108" max="15108" width="5.42578125" style="4" customWidth="1"/>
    <col min="15109" max="15109" width="10.7109375" style="4" customWidth="1"/>
    <col min="15110" max="15110" width="5.42578125" style="4" customWidth="1"/>
    <col min="15111" max="15111" width="14" style="4" customWidth="1"/>
    <col min="15112" max="15112" width="14.140625" style="4" customWidth="1"/>
    <col min="15113" max="15114" width="9.140625" style="4"/>
    <col min="15115" max="15115" width="10.140625" style="4" bestFit="1" customWidth="1"/>
    <col min="15116" max="15116" width="11.5703125" style="4" customWidth="1"/>
    <col min="15117" max="15117" width="18.85546875" style="4" customWidth="1"/>
    <col min="15118" max="15360" width="9.140625" style="4"/>
    <col min="15361" max="15361" width="42.28515625" style="4" customWidth="1"/>
    <col min="15362" max="15362" width="6.28515625" style="4" customWidth="1"/>
    <col min="15363" max="15363" width="5.7109375" style="4" customWidth="1"/>
    <col min="15364" max="15364" width="5.42578125" style="4" customWidth="1"/>
    <col min="15365" max="15365" width="10.7109375" style="4" customWidth="1"/>
    <col min="15366" max="15366" width="5.42578125" style="4" customWidth="1"/>
    <col min="15367" max="15367" width="14" style="4" customWidth="1"/>
    <col min="15368" max="15368" width="14.140625" style="4" customWidth="1"/>
    <col min="15369" max="15370" width="9.140625" style="4"/>
    <col min="15371" max="15371" width="10.140625" style="4" bestFit="1" customWidth="1"/>
    <col min="15372" max="15372" width="11.5703125" style="4" customWidth="1"/>
    <col min="15373" max="15373" width="18.85546875" style="4" customWidth="1"/>
    <col min="15374" max="15616" width="9.140625" style="4"/>
    <col min="15617" max="15617" width="42.28515625" style="4" customWidth="1"/>
    <col min="15618" max="15618" width="6.28515625" style="4" customWidth="1"/>
    <col min="15619" max="15619" width="5.7109375" style="4" customWidth="1"/>
    <col min="15620" max="15620" width="5.42578125" style="4" customWidth="1"/>
    <col min="15621" max="15621" width="10.7109375" style="4" customWidth="1"/>
    <col min="15622" max="15622" width="5.42578125" style="4" customWidth="1"/>
    <col min="15623" max="15623" width="14" style="4" customWidth="1"/>
    <col min="15624" max="15624" width="14.140625" style="4" customWidth="1"/>
    <col min="15625" max="15626" width="9.140625" style="4"/>
    <col min="15627" max="15627" width="10.140625" style="4" bestFit="1" customWidth="1"/>
    <col min="15628" max="15628" width="11.5703125" style="4" customWidth="1"/>
    <col min="15629" max="15629" width="18.85546875" style="4" customWidth="1"/>
    <col min="15630" max="15872" width="9.140625" style="4"/>
    <col min="15873" max="15873" width="42.28515625" style="4" customWidth="1"/>
    <col min="15874" max="15874" width="6.28515625" style="4" customWidth="1"/>
    <col min="15875" max="15875" width="5.7109375" style="4" customWidth="1"/>
    <col min="15876" max="15876" width="5.42578125" style="4" customWidth="1"/>
    <col min="15877" max="15877" width="10.7109375" style="4" customWidth="1"/>
    <col min="15878" max="15878" width="5.42578125" style="4" customWidth="1"/>
    <col min="15879" max="15879" width="14" style="4" customWidth="1"/>
    <col min="15880" max="15880" width="14.140625" style="4" customWidth="1"/>
    <col min="15881" max="15882" width="9.140625" style="4"/>
    <col min="15883" max="15883" width="10.140625" style="4" bestFit="1" customWidth="1"/>
    <col min="15884" max="15884" width="11.5703125" style="4" customWidth="1"/>
    <col min="15885" max="15885" width="18.85546875" style="4" customWidth="1"/>
    <col min="15886" max="16128" width="9.140625" style="4"/>
    <col min="16129" max="16129" width="42.28515625" style="4" customWidth="1"/>
    <col min="16130" max="16130" width="6.28515625" style="4" customWidth="1"/>
    <col min="16131" max="16131" width="5.7109375" style="4" customWidth="1"/>
    <col min="16132" max="16132" width="5.42578125" style="4" customWidth="1"/>
    <col min="16133" max="16133" width="10.7109375" style="4" customWidth="1"/>
    <col min="16134" max="16134" width="5.42578125" style="4" customWidth="1"/>
    <col min="16135" max="16135" width="14" style="4" customWidth="1"/>
    <col min="16136" max="16136" width="14.140625" style="4" customWidth="1"/>
    <col min="16137" max="16138" width="9.140625" style="4"/>
    <col min="16139" max="16139" width="10.140625" style="4" bestFit="1" customWidth="1"/>
    <col min="16140" max="16140" width="11.5703125" style="4" customWidth="1"/>
    <col min="16141" max="16141" width="18.85546875" style="4" customWidth="1"/>
    <col min="16142" max="16384" width="9.140625" style="4"/>
  </cols>
  <sheetData>
    <row r="1" spans="1:10">
      <c r="A1" s="1"/>
      <c r="B1" s="1"/>
      <c r="C1" s="1"/>
      <c r="D1" s="1"/>
      <c r="F1" s="3" t="s">
        <v>348</v>
      </c>
      <c r="G1" s="3"/>
      <c r="H1" s="2"/>
      <c r="J1" s="4"/>
    </row>
    <row r="2" spans="1:10">
      <c r="A2" s="1"/>
      <c r="B2" s="1"/>
      <c r="C2" s="1"/>
      <c r="D2" s="1"/>
      <c r="F2" s="5" t="s">
        <v>0</v>
      </c>
      <c r="G2" s="5"/>
      <c r="H2" s="2"/>
      <c r="J2" s="4"/>
    </row>
    <row r="3" spans="1:10">
      <c r="A3" s="1"/>
      <c r="B3" s="1"/>
      <c r="C3" s="1"/>
      <c r="D3" s="1"/>
      <c r="F3" s="5" t="s">
        <v>1</v>
      </c>
      <c r="G3" s="6"/>
      <c r="H3" s="2"/>
      <c r="J3" s="4"/>
    </row>
    <row r="4" spans="1:10">
      <c r="A4" s="1"/>
      <c r="B4" s="1"/>
      <c r="C4" s="1"/>
      <c r="D4" s="1"/>
      <c r="F4" s="5" t="s">
        <v>347</v>
      </c>
      <c r="G4" s="6"/>
      <c r="H4" s="2"/>
      <c r="J4" s="4"/>
    </row>
    <row r="5" spans="1:10">
      <c r="A5" s="1"/>
      <c r="B5" s="1"/>
      <c r="C5" s="1"/>
      <c r="D5" s="1"/>
      <c r="E5" s="7"/>
      <c r="F5" s="6"/>
    </row>
    <row r="6" spans="1:10" ht="36.75" customHeight="1">
      <c r="A6" s="58" t="s">
        <v>346</v>
      </c>
      <c r="B6" s="58"/>
      <c r="C6" s="58"/>
      <c r="D6" s="58"/>
      <c r="E6" s="58"/>
      <c r="F6" s="58"/>
      <c r="G6" s="58"/>
      <c r="H6" s="58"/>
    </row>
    <row r="7" spans="1:10">
      <c r="H7" s="9" t="s">
        <v>2</v>
      </c>
    </row>
    <row r="8" spans="1:10" ht="30">
      <c r="A8" s="10" t="s">
        <v>3</v>
      </c>
      <c r="B8" s="11" t="s">
        <v>4</v>
      </c>
      <c r="C8" s="11" t="s">
        <v>5</v>
      </c>
      <c r="D8" s="11" t="s">
        <v>6</v>
      </c>
      <c r="E8" s="11" t="s">
        <v>7</v>
      </c>
      <c r="F8" s="12" t="s">
        <v>8</v>
      </c>
      <c r="G8" s="13" t="s">
        <v>9</v>
      </c>
      <c r="H8" s="13" t="s">
        <v>10</v>
      </c>
    </row>
    <row r="9" spans="1:10">
      <c r="A9" s="14"/>
      <c r="B9" s="15"/>
      <c r="C9" s="15"/>
      <c r="D9" s="15"/>
      <c r="E9" s="15"/>
      <c r="F9" s="16"/>
    </row>
    <row r="10" spans="1:10">
      <c r="A10" s="17" t="s">
        <v>11</v>
      </c>
      <c r="B10" s="18" t="s">
        <v>12</v>
      </c>
      <c r="C10" s="18"/>
      <c r="D10" s="18"/>
      <c r="E10" s="18"/>
      <c r="F10" s="16"/>
      <c r="G10" s="19">
        <f>SUM(G11+G32)</f>
        <v>40002.9</v>
      </c>
      <c r="H10" s="19">
        <f>SUM(H11+H32)</f>
        <v>41438.299999999996</v>
      </c>
    </row>
    <row r="11" spans="1:10">
      <c r="A11" s="14" t="s">
        <v>13</v>
      </c>
      <c r="B11" s="20" t="s">
        <v>12</v>
      </c>
      <c r="C11" s="20" t="s">
        <v>14</v>
      </c>
      <c r="D11" s="20" t="s">
        <v>15</v>
      </c>
      <c r="E11" s="20"/>
      <c r="F11" s="16"/>
      <c r="G11" s="8">
        <f>SUM(G12+G16+G26)</f>
        <v>39715.4</v>
      </c>
      <c r="H11" s="8">
        <f>SUM(H12+H16+H26)</f>
        <v>41150.799999999996</v>
      </c>
    </row>
    <row r="12" spans="1:10" ht="45">
      <c r="A12" s="14" t="s">
        <v>16</v>
      </c>
      <c r="B12" s="20" t="s">
        <v>12</v>
      </c>
      <c r="C12" s="20" t="s">
        <v>14</v>
      </c>
      <c r="D12" s="20" t="s">
        <v>17</v>
      </c>
      <c r="E12" s="20"/>
      <c r="F12" s="16"/>
      <c r="G12" s="8">
        <v>2113.6</v>
      </c>
      <c r="H12" s="8">
        <v>2219.6</v>
      </c>
    </row>
    <row r="13" spans="1:10">
      <c r="A13" s="14" t="s">
        <v>18</v>
      </c>
      <c r="B13" s="20" t="s">
        <v>12</v>
      </c>
      <c r="C13" s="20" t="s">
        <v>14</v>
      </c>
      <c r="D13" s="20" t="s">
        <v>17</v>
      </c>
      <c r="E13" s="20" t="s">
        <v>19</v>
      </c>
      <c r="F13" s="16"/>
      <c r="G13" s="8">
        <f>SUM(G12)</f>
        <v>2113.6</v>
      </c>
      <c r="H13" s="8">
        <f>SUM(H12)</f>
        <v>2219.6</v>
      </c>
    </row>
    <row r="14" spans="1:10">
      <c r="A14" s="14" t="s">
        <v>20</v>
      </c>
      <c r="B14" s="20" t="s">
        <v>12</v>
      </c>
      <c r="C14" s="20" t="s">
        <v>14</v>
      </c>
      <c r="D14" s="20" t="s">
        <v>17</v>
      </c>
      <c r="E14" s="20" t="s">
        <v>21</v>
      </c>
      <c r="F14" s="16"/>
      <c r="G14" s="8">
        <f>SUM(G13)</f>
        <v>2113.6</v>
      </c>
      <c r="H14" s="8">
        <f>SUM(H13)</f>
        <v>2219.6</v>
      </c>
    </row>
    <row r="15" spans="1:10" ht="90">
      <c r="A15" s="21" t="s">
        <v>22</v>
      </c>
      <c r="B15" s="20" t="s">
        <v>12</v>
      </c>
      <c r="C15" s="20" t="s">
        <v>14</v>
      </c>
      <c r="D15" s="20" t="s">
        <v>17</v>
      </c>
      <c r="E15" s="20" t="s">
        <v>21</v>
      </c>
      <c r="F15" s="16">
        <v>100</v>
      </c>
      <c r="G15" s="8">
        <v>2113.6</v>
      </c>
      <c r="H15" s="8">
        <v>2219.6</v>
      </c>
    </row>
    <row r="16" spans="1:10" ht="75">
      <c r="A16" s="14" t="s">
        <v>23</v>
      </c>
      <c r="B16" s="20" t="s">
        <v>12</v>
      </c>
      <c r="C16" s="20" t="s">
        <v>14</v>
      </c>
      <c r="D16" s="20" t="s">
        <v>24</v>
      </c>
      <c r="E16" s="20"/>
      <c r="F16" s="16"/>
      <c r="G16" s="8">
        <f>SUM(G17)</f>
        <v>33766.800000000003</v>
      </c>
      <c r="H16" s="8">
        <f>SUM(H17)</f>
        <v>34975.199999999997</v>
      </c>
    </row>
    <row r="17" spans="1:15">
      <c r="A17" s="14" t="s">
        <v>18</v>
      </c>
      <c r="B17" s="20" t="s">
        <v>12</v>
      </c>
      <c r="C17" s="20" t="s">
        <v>14</v>
      </c>
      <c r="D17" s="20" t="s">
        <v>24</v>
      </c>
      <c r="E17" s="20" t="s">
        <v>19</v>
      </c>
      <c r="F17" s="16"/>
      <c r="G17" s="8">
        <f>SUM(G18+G24+G22)</f>
        <v>33766.800000000003</v>
      </c>
      <c r="H17" s="8">
        <f>SUM(H18+H24+H22)</f>
        <v>34975.199999999997</v>
      </c>
    </row>
    <row r="18" spans="1:15" ht="30">
      <c r="A18" s="22" t="s">
        <v>25</v>
      </c>
      <c r="B18" s="20" t="s">
        <v>12</v>
      </c>
      <c r="C18" s="20" t="s">
        <v>14</v>
      </c>
      <c r="D18" s="20" t="s">
        <v>24</v>
      </c>
      <c r="E18" s="20" t="s">
        <v>26</v>
      </c>
      <c r="F18" s="16"/>
      <c r="G18" s="8">
        <f>SUM(G19:G21)</f>
        <v>20465.8</v>
      </c>
      <c r="H18" s="8">
        <f>SUM(H19:H21)</f>
        <v>21494.3</v>
      </c>
    </row>
    <row r="19" spans="1:15" ht="90">
      <c r="A19" s="21" t="s">
        <v>22</v>
      </c>
      <c r="B19" s="20" t="s">
        <v>12</v>
      </c>
      <c r="C19" s="20" t="s">
        <v>14</v>
      </c>
      <c r="D19" s="20" t="s">
        <v>24</v>
      </c>
      <c r="E19" s="20" t="s">
        <v>26</v>
      </c>
      <c r="F19" s="16">
        <v>100</v>
      </c>
      <c r="G19" s="23">
        <v>14832.1</v>
      </c>
      <c r="H19" s="23">
        <v>15573.6</v>
      </c>
    </row>
    <row r="20" spans="1:15" ht="30">
      <c r="A20" s="21" t="s">
        <v>27</v>
      </c>
      <c r="B20" s="20" t="s">
        <v>12</v>
      </c>
      <c r="C20" s="20" t="s">
        <v>14</v>
      </c>
      <c r="D20" s="20" t="s">
        <v>24</v>
      </c>
      <c r="E20" s="20" t="s">
        <v>26</v>
      </c>
      <c r="F20" s="16">
        <v>200</v>
      </c>
      <c r="G20" s="23">
        <v>5629.7</v>
      </c>
      <c r="H20" s="23">
        <v>5916.7</v>
      </c>
      <c r="M20" s="24"/>
      <c r="N20" s="24"/>
      <c r="O20" s="24"/>
    </row>
    <row r="21" spans="1:15">
      <c r="A21" s="25" t="s">
        <v>28</v>
      </c>
      <c r="B21" s="20" t="s">
        <v>12</v>
      </c>
      <c r="C21" s="20" t="s">
        <v>14</v>
      </c>
      <c r="D21" s="20" t="s">
        <v>24</v>
      </c>
      <c r="E21" s="20" t="s">
        <v>26</v>
      </c>
      <c r="F21" s="16">
        <v>800</v>
      </c>
      <c r="G21" s="23">
        <v>4</v>
      </c>
      <c r="H21" s="23">
        <v>4</v>
      </c>
      <c r="M21" s="24"/>
      <c r="N21" s="24"/>
      <c r="O21" s="24"/>
    </row>
    <row r="22" spans="1:15" ht="30">
      <c r="A22" s="14" t="s">
        <v>29</v>
      </c>
      <c r="B22" s="20" t="s">
        <v>12</v>
      </c>
      <c r="C22" s="20" t="s">
        <v>14</v>
      </c>
      <c r="D22" s="20" t="s">
        <v>24</v>
      </c>
      <c r="E22" s="20" t="s">
        <v>30</v>
      </c>
      <c r="F22" s="16"/>
      <c r="G22" s="8">
        <v>9702.5</v>
      </c>
      <c r="H22" s="8">
        <v>9702.5</v>
      </c>
    </row>
    <row r="23" spans="1:15" ht="90">
      <c r="A23" s="21" t="s">
        <v>22</v>
      </c>
      <c r="B23" s="20" t="s">
        <v>12</v>
      </c>
      <c r="C23" s="20" t="s">
        <v>14</v>
      </c>
      <c r="D23" s="20" t="s">
        <v>24</v>
      </c>
      <c r="E23" s="20" t="s">
        <v>30</v>
      </c>
      <c r="F23" s="16">
        <v>100</v>
      </c>
      <c r="G23" s="8">
        <v>9702.5</v>
      </c>
      <c r="H23" s="8">
        <v>9702.5</v>
      </c>
    </row>
    <row r="24" spans="1:15" ht="30">
      <c r="A24" s="14" t="s">
        <v>31</v>
      </c>
      <c r="B24" s="20" t="s">
        <v>12</v>
      </c>
      <c r="C24" s="20" t="s">
        <v>14</v>
      </c>
      <c r="D24" s="20" t="s">
        <v>24</v>
      </c>
      <c r="E24" s="20" t="s">
        <v>32</v>
      </c>
      <c r="F24" s="16"/>
      <c r="G24" s="8">
        <v>3598.5</v>
      </c>
      <c r="H24" s="8">
        <v>3778.4</v>
      </c>
    </row>
    <row r="25" spans="1:15" ht="90">
      <c r="A25" s="21" t="s">
        <v>22</v>
      </c>
      <c r="B25" s="20" t="s">
        <v>12</v>
      </c>
      <c r="C25" s="20" t="s">
        <v>14</v>
      </c>
      <c r="D25" s="20" t="s">
        <v>24</v>
      </c>
      <c r="E25" s="20" t="s">
        <v>32</v>
      </c>
      <c r="F25" s="16">
        <v>100</v>
      </c>
      <c r="G25" s="8">
        <v>3598.5</v>
      </c>
      <c r="H25" s="8">
        <v>3778.4</v>
      </c>
    </row>
    <row r="26" spans="1:15">
      <c r="A26" s="14" t="s">
        <v>33</v>
      </c>
      <c r="B26" s="20" t="s">
        <v>12</v>
      </c>
      <c r="C26" s="20" t="s">
        <v>14</v>
      </c>
      <c r="D26" s="20" t="s">
        <v>34</v>
      </c>
      <c r="E26" s="20"/>
      <c r="F26" s="16"/>
      <c r="G26" s="8">
        <f>SUM(G27)</f>
        <v>3835</v>
      </c>
      <c r="H26" s="8">
        <f>SUM(H27)</f>
        <v>3956</v>
      </c>
    </row>
    <row r="27" spans="1:15">
      <c r="A27" s="14" t="s">
        <v>18</v>
      </c>
      <c r="B27" s="20" t="s">
        <v>12</v>
      </c>
      <c r="C27" s="20" t="s">
        <v>14</v>
      </c>
      <c r="D27" s="20" t="s">
        <v>34</v>
      </c>
      <c r="E27" s="20" t="s">
        <v>19</v>
      </c>
      <c r="F27" s="16"/>
      <c r="G27" s="8">
        <f>SUM(G28+G30)</f>
        <v>3835</v>
      </c>
      <c r="H27" s="8">
        <f>SUM(H28+H30)</f>
        <v>3956</v>
      </c>
    </row>
    <row r="28" spans="1:15" ht="45">
      <c r="A28" s="14" t="s">
        <v>35</v>
      </c>
      <c r="B28" s="20" t="s">
        <v>12</v>
      </c>
      <c r="C28" s="20" t="s">
        <v>14</v>
      </c>
      <c r="D28" s="20" t="s">
        <v>34</v>
      </c>
      <c r="E28" s="20" t="s">
        <v>36</v>
      </c>
      <c r="F28" s="16"/>
      <c r="G28" s="8">
        <v>2365</v>
      </c>
      <c r="H28" s="8">
        <v>2486</v>
      </c>
    </row>
    <row r="29" spans="1:15" ht="30">
      <c r="A29" s="21" t="s">
        <v>37</v>
      </c>
      <c r="B29" s="20" t="s">
        <v>12</v>
      </c>
      <c r="C29" s="20" t="s">
        <v>14</v>
      </c>
      <c r="D29" s="20" t="s">
        <v>34</v>
      </c>
      <c r="E29" s="20" t="s">
        <v>36</v>
      </c>
      <c r="F29" s="16">
        <v>300</v>
      </c>
      <c r="G29" s="8">
        <v>2365</v>
      </c>
      <c r="H29" s="8">
        <v>2486</v>
      </c>
    </row>
    <row r="30" spans="1:15" ht="30">
      <c r="A30" s="26" t="s">
        <v>38</v>
      </c>
      <c r="B30" s="20" t="s">
        <v>12</v>
      </c>
      <c r="C30" s="20" t="s">
        <v>14</v>
      </c>
      <c r="D30" s="20" t="s">
        <v>34</v>
      </c>
      <c r="E30" s="20" t="s">
        <v>39</v>
      </c>
      <c r="F30" s="16"/>
      <c r="G30" s="8">
        <v>1470</v>
      </c>
      <c r="H30" s="8">
        <v>1470</v>
      </c>
    </row>
    <row r="31" spans="1:15" ht="60">
      <c r="A31" s="27" t="s">
        <v>40</v>
      </c>
      <c r="B31" s="20" t="s">
        <v>12</v>
      </c>
      <c r="C31" s="20" t="s">
        <v>14</v>
      </c>
      <c r="D31" s="20" t="s">
        <v>34</v>
      </c>
      <c r="E31" s="20" t="s">
        <v>39</v>
      </c>
      <c r="F31" s="16">
        <v>600</v>
      </c>
      <c r="G31" s="8">
        <v>1470</v>
      </c>
      <c r="H31" s="8">
        <v>1470</v>
      </c>
    </row>
    <row r="32" spans="1:15">
      <c r="A32" s="14" t="s">
        <v>41</v>
      </c>
      <c r="B32" s="20" t="s">
        <v>12</v>
      </c>
      <c r="C32" s="20" t="s">
        <v>42</v>
      </c>
      <c r="D32" s="20" t="s">
        <v>15</v>
      </c>
      <c r="E32" s="20"/>
      <c r="G32" s="8">
        <v>287.5</v>
      </c>
      <c r="H32" s="8">
        <v>287.5</v>
      </c>
    </row>
    <row r="33" spans="1:12">
      <c r="A33" s="14" t="s">
        <v>43</v>
      </c>
      <c r="B33" s="20" t="s">
        <v>12</v>
      </c>
      <c r="C33" s="20" t="s">
        <v>44</v>
      </c>
      <c r="D33" s="20" t="s">
        <v>24</v>
      </c>
      <c r="E33" s="20"/>
      <c r="F33" s="16"/>
      <c r="G33" s="8">
        <v>287.5</v>
      </c>
      <c r="H33" s="8">
        <v>287.5</v>
      </c>
    </row>
    <row r="34" spans="1:12">
      <c r="A34" s="14" t="s">
        <v>18</v>
      </c>
      <c r="B34" s="20" t="s">
        <v>12</v>
      </c>
      <c r="C34" s="20" t="s">
        <v>42</v>
      </c>
      <c r="D34" s="20" t="s">
        <v>24</v>
      </c>
      <c r="E34" s="20" t="s">
        <v>19</v>
      </c>
      <c r="F34" s="16"/>
      <c r="G34" s="8">
        <v>287.5</v>
      </c>
      <c r="H34" s="8">
        <v>287.5</v>
      </c>
    </row>
    <row r="35" spans="1:12" ht="45">
      <c r="A35" s="22" t="s">
        <v>45</v>
      </c>
      <c r="B35" s="20" t="s">
        <v>46</v>
      </c>
      <c r="C35" s="20" t="s">
        <v>42</v>
      </c>
      <c r="D35" s="20" t="s">
        <v>24</v>
      </c>
      <c r="E35" s="20" t="s">
        <v>47</v>
      </c>
      <c r="F35" s="16"/>
      <c r="G35" s="8">
        <v>287.5</v>
      </c>
      <c r="H35" s="8">
        <v>287.5</v>
      </c>
    </row>
    <row r="36" spans="1:12" ht="30">
      <c r="A36" s="21" t="s">
        <v>37</v>
      </c>
      <c r="B36" s="20" t="s">
        <v>46</v>
      </c>
      <c r="C36" s="20" t="s">
        <v>42</v>
      </c>
      <c r="D36" s="20" t="s">
        <v>24</v>
      </c>
      <c r="E36" s="20" t="s">
        <v>47</v>
      </c>
      <c r="F36" s="16"/>
      <c r="G36" s="8">
        <v>287.5</v>
      </c>
      <c r="H36" s="8">
        <v>287.5</v>
      </c>
      <c r="I36" s="20"/>
      <c r="J36" s="20"/>
    </row>
    <row r="37" spans="1:12">
      <c r="A37" s="14"/>
      <c r="B37" s="20"/>
      <c r="C37" s="20"/>
      <c r="D37" s="20"/>
      <c r="E37" s="20"/>
      <c r="F37" s="16"/>
    </row>
    <row r="38" spans="1:12">
      <c r="A38" s="17" t="s">
        <v>48</v>
      </c>
      <c r="B38" s="18" t="s">
        <v>49</v>
      </c>
      <c r="C38" s="18"/>
      <c r="D38" s="18"/>
      <c r="E38" s="18"/>
      <c r="F38" s="16"/>
      <c r="G38" s="19">
        <f>SUM(G39+G74+G118+G129+G144+G82+G105+G156+G165)</f>
        <v>744457.60000000009</v>
      </c>
      <c r="H38" s="19">
        <f>SUM(H39+H74+H119+H129+H144+H82+H105+H156+H165)</f>
        <v>676320.70000000007</v>
      </c>
    </row>
    <row r="39" spans="1:12">
      <c r="A39" s="14" t="s">
        <v>13</v>
      </c>
      <c r="B39" s="28" t="s">
        <v>49</v>
      </c>
      <c r="C39" s="28" t="s">
        <v>14</v>
      </c>
      <c r="D39" s="28" t="s">
        <v>15</v>
      </c>
      <c r="E39" s="28"/>
      <c r="F39" s="16"/>
      <c r="G39" s="8">
        <f>SUM(G40+G61)</f>
        <v>286551.40000000002</v>
      </c>
      <c r="H39" s="8">
        <f>SUM(H40+H61)</f>
        <v>296719.40000000002</v>
      </c>
    </row>
    <row r="40" spans="1:12" ht="75">
      <c r="A40" s="14" t="s">
        <v>50</v>
      </c>
      <c r="B40" s="20" t="s">
        <v>49</v>
      </c>
      <c r="C40" s="20" t="s">
        <v>14</v>
      </c>
      <c r="D40" s="20" t="s">
        <v>51</v>
      </c>
      <c r="E40" s="20"/>
      <c r="F40" s="16"/>
      <c r="G40" s="8">
        <f>SUM(G41+G48)</f>
        <v>175577.90000000002</v>
      </c>
      <c r="H40" s="8">
        <f>SUM(H41+H48)</f>
        <v>180600.2</v>
      </c>
    </row>
    <row r="41" spans="1:12">
      <c r="A41" s="14" t="s">
        <v>18</v>
      </c>
      <c r="B41" s="20" t="s">
        <v>49</v>
      </c>
      <c r="C41" s="20" t="s">
        <v>14</v>
      </c>
      <c r="D41" s="20" t="s">
        <v>51</v>
      </c>
      <c r="E41" s="20" t="s">
        <v>19</v>
      </c>
      <c r="F41" s="16"/>
      <c r="G41" s="8">
        <f>SUM(G42+G46)</f>
        <v>169741.80000000002</v>
      </c>
      <c r="H41" s="8">
        <f>SUM(H42+H46)</f>
        <v>174764.1</v>
      </c>
    </row>
    <row r="42" spans="1:12" ht="45">
      <c r="A42" s="29" t="s">
        <v>52</v>
      </c>
      <c r="B42" s="20" t="s">
        <v>49</v>
      </c>
      <c r="C42" s="20" t="s">
        <v>14</v>
      </c>
      <c r="D42" s="20" t="s">
        <v>51</v>
      </c>
      <c r="E42" s="20" t="s">
        <v>53</v>
      </c>
      <c r="F42" s="16"/>
      <c r="G42" s="8">
        <f>SUM(G43:G45)</f>
        <v>167978.1</v>
      </c>
      <c r="H42" s="8">
        <f>SUM(H43:H45)</f>
        <v>172912.2</v>
      </c>
    </row>
    <row r="43" spans="1:12" ht="90">
      <c r="A43" s="21" t="s">
        <v>22</v>
      </c>
      <c r="B43" s="20" t="s">
        <v>49</v>
      </c>
      <c r="C43" s="20" t="s">
        <v>14</v>
      </c>
      <c r="D43" s="20" t="s">
        <v>51</v>
      </c>
      <c r="E43" s="20" t="s">
        <v>53</v>
      </c>
      <c r="F43" s="16">
        <v>100</v>
      </c>
      <c r="G43" s="8">
        <v>146180.9</v>
      </c>
      <c r="H43" s="8">
        <v>153322.20000000001</v>
      </c>
    </row>
    <row r="44" spans="1:12" ht="30">
      <c r="A44" s="21" t="s">
        <v>27</v>
      </c>
      <c r="B44" s="20" t="s">
        <v>49</v>
      </c>
      <c r="C44" s="20" t="s">
        <v>14</v>
      </c>
      <c r="D44" s="20" t="s">
        <v>51</v>
      </c>
      <c r="E44" s="20" t="s">
        <v>53</v>
      </c>
      <c r="F44" s="16">
        <v>200</v>
      </c>
      <c r="G44" s="8">
        <v>21247.200000000001</v>
      </c>
      <c r="H44" s="8">
        <v>19040</v>
      </c>
      <c r="K44" s="24"/>
      <c r="L44" s="24"/>
    </row>
    <row r="45" spans="1:12">
      <c r="A45" s="25" t="s">
        <v>28</v>
      </c>
      <c r="B45" s="20" t="s">
        <v>49</v>
      </c>
      <c r="C45" s="20" t="s">
        <v>14</v>
      </c>
      <c r="D45" s="20" t="s">
        <v>51</v>
      </c>
      <c r="E45" s="20" t="s">
        <v>53</v>
      </c>
      <c r="F45" s="16">
        <v>800</v>
      </c>
      <c r="G45" s="8">
        <v>550</v>
      </c>
      <c r="H45" s="8">
        <v>550</v>
      </c>
      <c r="K45" s="24"/>
      <c r="L45" s="24"/>
    </row>
    <row r="46" spans="1:12" ht="30">
      <c r="A46" s="29" t="s">
        <v>54</v>
      </c>
      <c r="B46" s="20" t="s">
        <v>49</v>
      </c>
      <c r="C46" s="20" t="s">
        <v>14</v>
      </c>
      <c r="D46" s="20" t="s">
        <v>51</v>
      </c>
      <c r="E46" s="20" t="s">
        <v>55</v>
      </c>
      <c r="F46" s="16"/>
      <c r="G46" s="8">
        <v>1763.7</v>
      </c>
      <c r="H46" s="8">
        <v>1851.9</v>
      </c>
    </row>
    <row r="47" spans="1:12" ht="90">
      <c r="A47" s="21" t="s">
        <v>22</v>
      </c>
      <c r="B47" s="20" t="s">
        <v>49</v>
      </c>
      <c r="C47" s="20" t="s">
        <v>14</v>
      </c>
      <c r="D47" s="20" t="s">
        <v>51</v>
      </c>
      <c r="E47" s="20" t="s">
        <v>55</v>
      </c>
      <c r="F47" s="16">
        <v>100</v>
      </c>
      <c r="G47" s="8">
        <v>1763.7</v>
      </c>
      <c r="H47" s="8">
        <v>1851.9</v>
      </c>
    </row>
    <row r="48" spans="1:12" ht="30">
      <c r="A48" s="30" t="s">
        <v>56</v>
      </c>
      <c r="B48" s="20" t="s">
        <v>57</v>
      </c>
      <c r="C48" s="31" t="s">
        <v>14</v>
      </c>
      <c r="D48" s="20" t="s">
        <v>51</v>
      </c>
      <c r="E48" s="32" t="s">
        <v>58</v>
      </c>
      <c r="F48" s="8"/>
      <c r="G48" s="8">
        <f>SUM(G49+G52+G55+G58)</f>
        <v>5836.0999999999995</v>
      </c>
      <c r="H48" s="8">
        <f>SUM(H49+H52+H55+H58)</f>
        <v>5836.0999999999995</v>
      </c>
    </row>
    <row r="49" spans="1:12" ht="120">
      <c r="A49" s="14" t="s">
        <v>59</v>
      </c>
      <c r="B49" s="20" t="s">
        <v>49</v>
      </c>
      <c r="C49" s="20" t="s">
        <v>14</v>
      </c>
      <c r="D49" s="20" t="s">
        <v>51</v>
      </c>
      <c r="E49" s="20" t="s">
        <v>60</v>
      </c>
      <c r="F49" s="33"/>
      <c r="G49" s="8">
        <f>SUM(G50:G51)</f>
        <v>2118.9</v>
      </c>
      <c r="H49" s="8">
        <f>SUM(H50:H51)</f>
        <v>2118.9</v>
      </c>
    </row>
    <row r="50" spans="1:12" ht="90">
      <c r="A50" s="21" t="s">
        <v>22</v>
      </c>
      <c r="B50" s="20" t="s">
        <v>49</v>
      </c>
      <c r="C50" s="20" t="s">
        <v>14</v>
      </c>
      <c r="D50" s="20" t="s">
        <v>51</v>
      </c>
      <c r="E50" s="20" t="s">
        <v>60</v>
      </c>
      <c r="F50" s="33" t="s">
        <v>61</v>
      </c>
      <c r="G50" s="8">
        <v>1952.1</v>
      </c>
      <c r="H50" s="8">
        <v>1952.1</v>
      </c>
    </row>
    <row r="51" spans="1:12" ht="30">
      <c r="A51" s="21" t="s">
        <v>27</v>
      </c>
      <c r="B51" s="20" t="s">
        <v>49</v>
      </c>
      <c r="C51" s="20" t="s">
        <v>14</v>
      </c>
      <c r="D51" s="20" t="s">
        <v>51</v>
      </c>
      <c r="E51" s="20" t="s">
        <v>60</v>
      </c>
      <c r="F51" s="33" t="s">
        <v>62</v>
      </c>
      <c r="G51" s="8">
        <v>166.8</v>
      </c>
      <c r="H51" s="8">
        <v>166.8</v>
      </c>
    </row>
    <row r="52" spans="1:12" ht="30">
      <c r="A52" s="34" t="s">
        <v>63</v>
      </c>
      <c r="B52" s="20" t="s">
        <v>57</v>
      </c>
      <c r="C52" s="20" t="s">
        <v>14</v>
      </c>
      <c r="D52" s="20" t="s">
        <v>51</v>
      </c>
      <c r="E52" s="20" t="s">
        <v>64</v>
      </c>
      <c r="F52" s="16"/>
      <c r="G52" s="8">
        <f>SUM(G53:G54)</f>
        <v>505.9</v>
      </c>
      <c r="H52" s="8">
        <f>SUM(H53:H54)</f>
        <v>505.9</v>
      </c>
    </row>
    <row r="53" spans="1:12" ht="90">
      <c r="A53" s="21" t="s">
        <v>22</v>
      </c>
      <c r="B53" s="20" t="s">
        <v>57</v>
      </c>
      <c r="C53" s="20" t="s">
        <v>14</v>
      </c>
      <c r="D53" s="20" t="s">
        <v>51</v>
      </c>
      <c r="E53" s="20" t="s">
        <v>64</v>
      </c>
      <c r="F53" s="16">
        <v>100</v>
      </c>
      <c r="G53" s="8">
        <v>447.4</v>
      </c>
      <c r="H53" s="8">
        <v>447.4</v>
      </c>
    </row>
    <row r="54" spans="1:12" ht="30">
      <c r="A54" s="21" t="s">
        <v>27</v>
      </c>
      <c r="B54" s="20" t="s">
        <v>57</v>
      </c>
      <c r="C54" s="20" t="s">
        <v>14</v>
      </c>
      <c r="D54" s="20" t="s">
        <v>51</v>
      </c>
      <c r="E54" s="20" t="s">
        <v>64</v>
      </c>
      <c r="F54" s="16">
        <v>200</v>
      </c>
      <c r="G54" s="8">
        <v>58.5</v>
      </c>
      <c r="H54" s="8">
        <v>58.5</v>
      </c>
    </row>
    <row r="55" spans="1:12" ht="60">
      <c r="A55" s="30" t="s">
        <v>65</v>
      </c>
      <c r="B55" s="20" t="s">
        <v>57</v>
      </c>
      <c r="C55" s="20" t="s">
        <v>14</v>
      </c>
      <c r="D55" s="20" t="s">
        <v>51</v>
      </c>
      <c r="E55" s="20" t="s">
        <v>66</v>
      </c>
      <c r="F55" s="16"/>
      <c r="G55" s="8">
        <f>SUM(G56:G57)</f>
        <v>1622.1</v>
      </c>
      <c r="H55" s="8">
        <f>SUM(H56:H57)</f>
        <v>1622.1</v>
      </c>
    </row>
    <row r="56" spans="1:12" ht="90">
      <c r="A56" s="21" t="s">
        <v>22</v>
      </c>
      <c r="B56" s="20" t="s">
        <v>57</v>
      </c>
      <c r="C56" s="20" t="s">
        <v>14</v>
      </c>
      <c r="D56" s="20" t="s">
        <v>51</v>
      </c>
      <c r="E56" s="20" t="s">
        <v>66</v>
      </c>
      <c r="F56" s="16">
        <v>100</v>
      </c>
      <c r="G56" s="8">
        <v>1464</v>
      </c>
      <c r="H56" s="8">
        <v>1464</v>
      </c>
    </row>
    <row r="57" spans="1:12" ht="30">
      <c r="A57" s="21" t="s">
        <v>27</v>
      </c>
      <c r="B57" s="20" t="s">
        <v>57</v>
      </c>
      <c r="C57" s="20" t="s">
        <v>14</v>
      </c>
      <c r="D57" s="20" t="s">
        <v>51</v>
      </c>
      <c r="E57" s="20" t="s">
        <v>66</v>
      </c>
      <c r="F57" s="16">
        <v>200</v>
      </c>
      <c r="G57" s="8">
        <v>158.1</v>
      </c>
      <c r="H57" s="8">
        <v>158.1</v>
      </c>
    </row>
    <row r="58" spans="1:12" ht="45">
      <c r="A58" s="30" t="s">
        <v>67</v>
      </c>
      <c r="B58" s="20" t="s">
        <v>49</v>
      </c>
      <c r="C58" s="20" t="s">
        <v>14</v>
      </c>
      <c r="D58" s="20" t="s">
        <v>51</v>
      </c>
      <c r="E58" s="20" t="s">
        <v>68</v>
      </c>
      <c r="F58" s="16"/>
      <c r="G58" s="8">
        <f>SUM(G59:G60)</f>
        <v>1589.2</v>
      </c>
      <c r="H58" s="8">
        <f>SUM(H59:H60)</f>
        <v>1589.2</v>
      </c>
    </row>
    <row r="59" spans="1:12" ht="90">
      <c r="A59" s="21" t="s">
        <v>22</v>
      </c>
      <c r="B59" s="20" t="s">
        <v>49</v>
      </c>
      <c r="C59" s="20" t="s">
        <v>14</v>
      </c>
      <c r="D59" s="20" t="s">
        <v>51</v>
      </c>
      <c r="E59" s="20" t="s">
        <v>68</v>
      </c>
      <c r="F59" s="16">
        <v>100</v>
      </c>
      <c r="G59" s="8">
        <v>1464</v>
      </c>
      <c r="H59" s="8">
        <v>1464</v>
      </c>
    </row>
    <row r="60" spans="1:12" ht="30">
      <c r="A60" s="21" t="s">
        <v>27</v>
      </c>
      <c r="B60" s="20" t="s">
        <v>49</v>
      </c>
      <c r="C60" s="20" t="s">
        <v>14</v>
      </c>
      <c r="D60" s="20" t="s">
        <v>51</v>
      </c>
      <c r="E60" s="20" t="s">
        <v>68</v>
      </c>
      <c r="F60" s="16">
        <v>200</v>
      </c>
      <c r="G60" s="8">
        <v>125.2</v>
      </c>
      <c r="H60" s="8">
        <v>125.2</v>
      </c>
    </row>
    <row r="61" spans="1:12">
      <c r="A61" s="14" t="s">
        <v>33</v>
      </c>
      <c r="B61" s="20" t="s">
        <v>49</v>
      </c>
      <c r="C61" s="20" t="s">
        <v>14</v>
      </c>
      <c r="D61" s="20" t="s">
        <v>34</v>
      </c>
      <c r="E61" s="20"/>
      <c r="F61" s="16"/>
      <c r="G61" s="8">
        <f>SUM(G62+G71)</f>
        <v>110973.5</v>
      </c>
      <c r="H61" s="8">
        <f>SUM(H62+H71)</f>
        <v>116119.2</v>
      </c>
    </row>
    <row r="62" spans="1:12">
      <c r="A62" s="14" t="s">
        <v>18</v>
      </c>
      <c r="B62" s="20" t="s">
        <v>49</v>
      </c>
      <c r="C62" s="20" t="s">
        <v>14</v>
      </c>
      <c r="D62" s="20" t="s">
        <v>34</v>
      </c>
      <c r="E62" s="20" t="s">
        <v>19</v>
      </c>
      <c r="F62" s="16"/>
      <c r="G62" s="8">
        <f>SUM(G63+G67+G69)</f>
        <v>110973.5</v>
      </c>
      <c r="H62" s="8">
        <f>SUM(H63+H67+H69)</f>
        <v>116119.2</v>
      </c>
    </row>
    <row r="63" spans="1:12" ht="45">
      <c r="A63" s="22" t="s">
        <v>69</v>
      </c>
      <c r="B63" s="20" t="s">
        <v>49</v>
      </c>
      <c r="C63" s="20" t="s">
        <v>14</v>
      </c>
      <c r="D63" s="20" t="s">
        <v>34</v>
      </c>
      <c r="E63" s="20" t="s">
        <v>70</v>
      </c>
      <c r="F63" s="16"/>
      <c r="G63" s="8">
        <f>SUM(G64:G66)</f>
        <v>87164.5</v>
      </c>
      <c r="H63" s="8">
        <f>SUM(H64:H66)</f>
        <v>91096.2</v>
      </c>
    </row>
    <row r="64" spans="1:12" ht="90">
      <c r="A64" s="21" t="s">
        <v>22</v>
      </c>
      <c r="B64" s="20" t="s">
        <v>49</v>
      </c>
      <c r="C64" s="20" t="s">
        <v>14</v>
      </c>
      <c r="D64" s="20" t="s">
        <v>34</v>
      </c>
      <c r="E64" s="20" t="s">
        <v>70</v>
      </c>
      <c r="F64" s="16">
        <v>100</v>
      </c>
      <c r="G64" s="8">
        <v>43716.5</v>
      </c>
      <c r="H64" s="8">
        <v>45349.2</v>
      </c>
      <c r="K64" s="24"/>
      <c r="L64" s="24"/>
    </row>
    <row r="65" spans="1:13" ht="30">
      <c r="A65" s="21" t="s">
        <v>27</v>
      </c>
      <c r="B65" s="20" t="s">
        <v>49</v>
      </c>
      <c r="C65" s="20" t="s">
        <v>14</v>
      </c>
      <c r="D65" s="20" t="s">
        <v>34</v>
      </c>
      <c r="E65" s="20" t="s">
        <v>70</v>
      </c>
      <c r="F65" s="16">
        <v>200</v>
      </c>
      <c r="G65" s="8">
        <v>38185</v>
      </c>
      <c r="H65" s="8">
        <v>40484</v>
      </c>
      <c r="K65" s="24"/>
      <c r="L65" s="24"/>
    </row>
    <row r="66" spans="1:13">
      <c r="A66" s="25" t="s">
        <v>28</v>
      </c>
      <c r="B66" s="20" t="s">
        <v>49</v>
      </c>
      <c r="C66" s="20" t="s">
        <v>14</v>
      </c>
      <c r="D66" s="20" t="s">
        <v>34</v>
      </c>
      <c r="E66" s="20" t="s">
        <v>70</v>
      </c>
      <c r="F66" s="16">
        <v>800</v>
      </c>
      <c r="G66" s="8">
        <v>5263</v>
      </c>
      <c r="H66" s="8">
        <v>5263</v>
      </c>
      <c r="K66" s="24"/>
      <c r="L66" s="24"/>
    </row>
    <row r="67" spans="1:13" ht="45">
      <c r="A67" s="14" t="s">
        <v>35</v>
      </c>
      <c r="B67" s="20" t="s">
        <v>49</v>
      </c>
      <c r="C67" s="20" t="s">
        <v>14</v>
      </c>
      <c r="D67" s="20" t="s">
        <v>34</v>
      </c>
      <c r="E67" s="20" t="s">
        <v>36</v>
      </c>
      <c r="F67" s="16"/>
      <c r="G67" s="8">
        <v>1169</v>
      </c>
      <c r="H67" s="8">
        <v>1229</v>
      </c>
    </row>
    <row r="68" spans="1:13" ht="30">
      <c r="A68" s="21" t="s">
        <v>37</v>
      </c>
      <c r="B68" s="20" t="s">
        <v>49</v>
      </c>
      <c r="C68" s="20" t="s">
        <v>14</v>
      </c>
      <c r="D68" s="20" t="s">
        <v>34</v>
      </c>
      <c r="E68" s="20" t="s">
        <v>36</v>
      </c>
      <c r="F68" s="16">
        <v>300</v>
      </c>
      <c r="G68" s="8">
        <v>1169</v>
      </c>
      <c r="H68" s="8">
        <v>1229</v>
      </c>
    </row>
    <row r="69" spans="1:13" ht="30">
      <c r="A69" s="14" t="s">
        <v>71</v>
      </c>
      <c r="B69" s="20" t="s">
        <v>49</v>
      </c>
      <c r="C69" s="20" t="s">
        <v>14</v>
      </c>
      <c r="D69" s="20" t="s">
        <v>34</v>
      </c>
      <c r="E69" s="20" t="s">
        <v>72</v>
      </c>
      <c r="F69" s="16"/>
      <c r="G69" s="8">
        <v>22640</v>
      </c>
      <c r="H69" s="8">
        <v>23794</v>
      </c>
    </row>
    <row r="70" spans="1:13">
      <c r="A70" s="25" t="s">
        <v>28</v>
      </c>
      <c r="B70" s="20" t="s">
        <v>49</v>
      </c>
      <c r="C70" s="20" t="s">
        <v>14</v>
      </c>
      <c r="D70" s="20" t="s">
        <v>34</v>
      </c>
      <c r="E70" s="20" t="s">
        <v>72</v>
      </c>
      <c r="F70" s="16">
        <v>800</v>
      </c>
      <c r="G70" s="8">
        <v>22640</v>
      </c>
      <c r="H70" s="8">
        <v>23794</v>
      </c>
    </row>
    <row r="71" spans="1:13">
      <c r="A71" s="14" t="s">
        <v>73</v>
      </c>
      <c r="B71" s="20" t="s">
        <v>49</v>
      </c>
      <c r="C71" s="20" t="s">
        <v>14</v>
      </c>
      <c r="D71" s="20" t="s">
        <v>34</v>
      </c>
      <c r="E71" s="20" t="s">
        <v>74</v>
      </c>
      <c r="F71" s="16"/>
    </row>
    <row r="72" spans="1:13" ht="45">
      <c r="A72" s="14" t="s">
        <v>75</v>
      </c>
      <c r="B72" s="20" t="s">
        <v>49</v>
      </c>
      <c r="C72" s="20" t="s">
        <v>14</v>
      </c>
      <c r="D72" s="20" t="s">
        <v>34</v>
      </c>
      <c r="E72" s="20" t="s">
        <v>76</v>
      </c>
      <c r="F72" s="16"/>
    </row>
    <row r="73" spans="1:13" ht="45">
      <c r="A73" s="30" t="s">
        <v>77</v>
      </c>
      <c r="B73" s="20" t="s">
        <v>49</v>
      </c>
      <c r="C73" s="20" t="s">
        <v>14</v>
      </c>
      <c r="D73" s="20" t="s">
        <v>34</v>
      </c>
      <c r="E73" s="20" t="s">
        <v>76</v>
      </c>
      <c r="F73" s="16">
        <v>244</v>
      </c>
    </row>
    <row r="74" spans="1:13">
      <c r="A74" s="14" t="s">
        <v>78</v>
      </c>
      <c r="B74" s="20" t="s">
        <v>49</v>
      </c>
      <c r="C74" s="20" t="s">
        <v>17</v>
      </c>
      <c r="D74" s="20" t="s">
        <v>15</v>
      </c>
      <c r="E74" s="20"/>
      <c r="F74" s="16"/>
      <c r="G74" s="8">
        <f>SUM(G75)</f>
        <v>1511</v>
      </c>
      <c r="H74" s="8">
        <f>SUM(H75)</f>
        <v>1588</v>
      </c>
    </row>
    <row r="75" spans="1:13">
      <c r="A75" s="14" t="s">
        <v>79</v>
      </c>
      <c r="B75" s="20" t="s">
        <v>49</v>
      </c>
      <c r="C75" s="20" t="s">
        <v>17</v>
      </c>
      <c r="D75" s="20" t="s">
        <v>51</v>
      </c>
      <c r="E75" s="20"/>
      <c r="F75" s="16"/>
      <c r="G75" s="8">
        <f>SUM(G76)</f>
        <v>1511</v>
      </c>
      <c r="H75" s="8">
        <f>SUM(H76)</f>
        <v>1588</v>
      </c>
    </row>
    <row r="76" spans="1:13">
      <c r="A76" s="14" t="s">
        <v>18</v>
      </c>
      <c r="B76" s="20" t="s">
        <v>49</v>
      </c>
      <c r="C76" s="20" t="s">
        <v>17</v>
      </c>
      <c r="D76" s="20" t="s">
        <v>51</v>
      </c>
      <c r="E76" s="20" t="s">
        <v>19</v>
      </c>
      <c r="F76" s="16"/>
      <c r="G76" s="8">
        <f>SUM(G79+G77)</f>
        <v>1511</v>
      </c>
      <c r="H76" s="8">
        <f>SUM(H79+H77)</f>
        <v>1588</v>
      </c>
    </row>
    <row r="77" spans="1:13">
      <c r="A77" s="14" t="s">
        <v>80</v>
      </c>
      <c r="B77" s="20" t="s">
        <v>49</v>
      </c>
      <c r="C77" s="20" t="s">
        <v>17</v>
      </c>
      <c r="D77" s="20" t="s">
        <v>51</v>
      </c>
      <c r="E77" s="20" t="s">
        <v>81</v>
      </c>
      <c r="F77" s="16"/>
      <c r="G77" s="8">
        <v>232.6</v>
      </c>
      <c r="H77" s="8">
        <v>244.1</v>
      </c>
      <c r="I77" s="1"/>
    </row>
    <row r="78" spans="1:13" ht="30">
      <c r="A78" s="21" t="s">
        <v>27</v>
      </c>
      <c r="B78" s="20" t="s">
        <v>49</v>
      </c>
      <c r="C78" s="20" t="s">
        <v>17</v>
      </c>
      <c r="D78" s="20" t="s">
        <v>51</v>
      </c>
      <c r="E78" s="20" t="s">
        <v>81</v>
      </c>
      <c r="F78" s="16">
        <v>200</v>
      </c>
      <c r="G78" s="8">
        <v>232.6</v>
      </c>
      <c r="H78" s="8">
        <v>244.1</v>
      </c>
      <c r="I78" s="1"/>
    </row>
    <row r="79" spans="1:13">
      <c r="A79" s="14" t="s">
        <v>82</v>
      </c>
      <c r="B79" s="20" t="s">
        <v>49</v>
      </c>
      <c r="C79" s="20" t="s">
        <v>17</v>
      </c>
      <c r="D79" s="20" t="s">
        <v>51</v>
      </c>
      <c r="E79" s="20" t="s">
        <v>83</v>
      </c>
      <c r="F79" s="16"/>
      <c r="G79" s="8">
        <f>SUM(G80:G81)</f>
        <v>1278.4000000000001</v>
      </c>
      <c r="H79" s="8">
        <f>SUM(H80:H81)</f>
        <v>1343.9</v>
      </c>
      <c r="I79" s="1"/>
    </row>
    <row r="80" spans="1:13" ht="30">
      <c r="A80" s="21" t="s">
        <v>27</v>
      </c>
      <c r="B80" s="20" t="s">
        <v>49</v>
      </c>
      <c r="C80" s="20" t="s">
        <v>17</v>
      </c>
      <c r="D80" s="20" t="s">
        <v>51</v>
      </c>
      <c r="E80" s="20" t="s">
        <v>83</v>
      </c>
      <c r="F80" s="16">
        <v>200</v>
      </c>
      <c r="G80" s="23">
        <v>1258.4000000000001</v>
      </c>
      <c r="H80" s="23">
        <v>1323.9</v>
      </c>
      <c r="I80" s="1"/>
      <c r="L80" s="24"/>
      <c r="M80" s="24"/>
    </row>
    <row r="81" spans="1:13" ht="30">
      <c r="A81" s="21" t="s">
        <v>37</v>
      </c>
      <c r="B81" s="20" t="s">
        <v>49</v>
      </c>
      <c r="C81" s="20" t="s">
        <v>17</v>
      </c>
      <c r="D81" s="20" t="s">
        <v>51</v>
      </c>
      <c r="E81" s="20" t="s">
        <v>83</v>
      </c>
      <c r="F81" s="16">
        <v>300</v>
      </c>
      <c r="G81" s="23">
        <v>20</v>
      </c>
      <c r="H81" s="23">
        <v>20</v>
      </c>
      <c r="I81" s="1"/>
      <c r="L81" s="24"/>
      <c r="M81" s="24"/>
    </row>
    <row r="82" spans="1:13" ht="15.75">
      <c r="A82" s="35" t="s">
        <v>84</v>
      </c>
      <c r="B82" s="20" t="s">
        <v>49</v>
      </c>
      <c r="C82" s="20" t="s">
        <v>51</v>
      </c>
      <c r="D82" s="20" t="s">
        <v>15</v>
      </c>
      <c r="E82" s="20"/>
      <c r="F82" s="16"/>
      <c r="G82" s="8">
        <f>G83+G95+G100</f>
        <v>168991.3</v>
      </c>
      <c r="H82" s="8">
        <f>H83+H95+H100</f>
        <v>94597.2</v>
      </c>
      <c r="I82" s="1"/>
    </row>
    <row r="83" spans="1:13">
      <c r="A83" s="14" t="s">
        <v>85</v>
      </c>
      <c r="B83" s="20" t="s">
        <v>49</v>
      </c>
      <c r="C83" s="20" t="s">
        <v>51</v>
      </c>
      <c r="D83" s="20" t="s">
        <v>86</v>
      </c>
      <c r="E83" s="18"/>
      <c r="F83" s="16"/>
      <c r="G83" s="8">
        <f>G84+G89</f>
        <v>106934.19999999998</v>
      </c>
      <c r="H83" s="8">
        <f>H84+H89</f>
        <v>81925.2</v>
      </c>
    </row>
    <row r="84" spans="1:13">
      <c r="A84" s="14" t="s">
        <v>18</v>
      </c>
      <c r="B84" s="20" t="s">
        <v>49</v>
      </c>
      <c r="C84" s="20" t="s">
        <v>51</v>
      </c>
      <c r="D84" s="20" t="s">
        <v>86</v>
      </c>
      <c r="E84" s="20" t="s">
        <v>19</v>
      </c>
      <c r="F84" s="16"/>
      <c r="G84" s="36">
        <f>SUM(G85+G87)</f>
        <v>81693.599999999991</v>
      </c>
      <c r="H84" s="8">
        <f>SUM(H85+H87)</f>
        <v>81925.2</v>
      </c>
    </row>
    <row r="85" spans="1:13" ht="60">
      <c r="A85" s="14" t="s">
        <v>87</v>
      </c>
      <c r="B85" s="20" t="s">
        <v>49</v>
      </c>
      <c r="C85" s="20" t="s">
        <v>51</v>
      </c>
      <c r="D85" s="20" t="s">
        <v>86</v>
      </c>
      <c r="E85" s="20" t="s">
        <v>88</v>
      </c>
      <c r="F85" s="16"/>
      <c r="G85" s="36">
        <f>SUM(G86)</f>
        <v>4523.7</v>
      </c>
      <c r="H85" s="36">
        <f>SUM(H86)</f>
        <v>4755.3</v>
      </c>
    </row>
    <row r="86" spans="1:13" ht="45">
      <c r="A86" s="21" t="s">
        <v>89</v>
      </c>
      <c r="B86" s="20" t="s">
        <v>49</v>
      </c>
      <c r="C86" s="20" t="s">
        <v>51</v>
      </c>
      <c r="D86" s="20" t="s">
        <v>86</v>
      </c>
      <c r="E86" s="20" t="s">
        <v>88</v>
      </c>
      <c r="F86" s="16">
        <v>600</v>
      </c>
      <c r="G86" s="36">
        <v>4523.7</v>
      </c>
      <c r="H86" s="8">
        <v>4755.3</v>
      </c>
    </row>
    <row r="87" spans="1:13" ht="60">
      <c r="A87" s="14" t="s">
        <v>90</v>
      </c>
      <c r="B87" s="20" t="s">
        <v>49</v>
      </c>
      <c r="C87" s="20" t="s">
        <v>51</v>
      </c>
      <c r="D87" s="20" t="s">
        <v>86</v>
      </c>
      <c r="E87" s="20" t="s">
        <v>91</v>
      </c>
      <c r="F87" s="16"/>
      <c r="G87" s="36">
        <v>77169.899999999994</v>
      </c>
      <c r="H87" s="36">
        <v>77169.899999999994</v>
      </c>
    </row>
    <row r="88" spans="1:13">
      <c r="A88" s="25" t="s">
        <v>28</v>
      </c>
      <c r="B88" s="20" t="s">
        <v>49</v>
      </c>
      <c r="C88" s="20" t="s">
        <v>51</v>
      </c>
      <c r="D88" s="20" t="s">
        <v>86</v>
      </c>
      <c r="E88" s="20" t="s">
        <v>91</v>
      </c>
      <c r="F88" s="16">
        <v>800</v>
      </c>
      <c r="G88" s="36">
        <v>77169.899999999994</v>
      </c>
      <c r="H88" s="8">
        <v>77169.899999999994</v>
      </c>
    </row>
    <row r="89" spans="1:13">
      <c r="A89" s="14" t="s">
        <v>73</v>
      </c>
      <c r="B89" s="20" t="s">
        <v>49</v>
      </c>
      <c r="C89" s="20" t="s">
        <v>51</v>
      </c>
      <c r="D89" s="20" t="s">
        <v>86</v>
      </c>
      <c r="E89" s="20" t="s">
        <v>74</v>
      </c>
      <c r="F89" s="16"/>
      <c r="G89" s="8">
        <f>G90+G93</f>
        <v>25240.6</v>
      </c>
      <c r="H89" s="8">
        <f>H90+H93</f>
        <v>0</v>
      </c>
    </row>
    <row r="90" spans="1:13" ht="45">
      <c r="A90" s="14" t="s">
        <v>92</v>
      </c>
      <c r="B90" s="20" t="s">
        <v>49</v>
      </c>
      <c r="C90" s="20" t="s">
        <v>51</v>
      </c>
      <c r="D90" s="20" t="s">
        <v>86</v>
      </c>
      <c r="E90" s="20" t="s">
        <v>93</v>
      </c>
      <c r="F90" s="16"/>
      <c r="G90" s="36">
        <f>SUM(G91)</f>
        <v>24640.6</v>
      </c>
    </row>
    <row r="91" spans="1:13" ht="135">
      <c r="A91" s="14" t="s">
        <v>94</v>
      </c>
      <c r="B91" s="20" t="s">
        <v>49</v>
      </c>
      <c r="C91" s="20" t="s">
        <v>51</v>
      </c>
      <c r="D91" s="20" t="s">
        <v>86</v>
      </c>
      <c r="E91" s="20" t="s">
        <v>95</v>
      </c>
      <c r="F91" s="16"/>
      <c r="G91" s="36">
        <f>SUM(G92)</f>
        <v>24640.6</v>
      </c>
    </row>
    <row r="92" spans="1:13">
      <c r="A92" s="25" t="s">
        <v>28</v>
      </c>
      <c r="B92" s="20" t="s">
        <v>49</v>
      </c>
      <c r="C92" s="20" t="s">
        <v>51</v>
      </c>
      <c r="D92" s="20" t="s">
        <v>86</v>
      </c>
      <c r="E92" s="20" t="s">
        <v>95</v>
      </c>
      <c r="F92" s="16">
        <v>800</v>
      </c>
      <c r="G92" s="36">
        <v>24640.6</v>
      </c>
    </row>
    <row r="93" spans="1:13" ht="75">
      <c r="A93" s="30" t="s">
        <v>96</v>
      </c>
      <c r="B93" s="20" t="s">
        <v>49</v>
      </c>
      <c r="C93" s="20" t="s">
        <v>51</v>
      </c>
      <c r="D93" s="20" t="s">
        <v>86</v>
      </c>
      <c r="E93" s="20" t="s">
        <v>97</v>
      </c>
      <c r="F93" s="16"/>
      <c r="G93" s="8">
        <v>600</v>
      </c>
    </row>
    <row r="94" spans="1:13" ht="30">
      <c r="A94" s="21" t="s">
        <v>27</v>
      </c>
      <c r="B94" s="20" t="s">
        <v>49</v>
      </c>
      <c r="C94" s="20" t="s">
        <v>51</v>
      </c>
      <c r="D94" s="20" t="s">
        <v>86</v>
      </c>
      <c r="E94" s="20" t="s">
        <v>97</v>
      </c>
      <c r="F94" s="16">
        <v>200</v>
      </c>
      <c r="G94" s="8">
        <v>600</v>
      </c>
    </row>
    <row r="95" spans="1:13">
      <c r="A95" s="14" t="s">
        <v>98</v>
      </c>
      <c r="B95" s="20" t="s">
        <v>49</v>
      </c>
      <c r="C95" s="20" t="s">
        <v>51</v>
      </c>
      <c r="D95" s="20" t="s">
        <v>99</v>
      </c>
      <c r="E95" s="20"/>
      <c r="F95" s="16"/>
      <c r="G95" s="36">
        <f>SUM(G96)</f>
        <v>50000</v>
      </c>
      <c r="H95" s="36">
        <f>SUM(H96)</f>
        <v>0</v>
      </c>
    </row>
    <row r="96" spans="1:13">
      <c r="A96" s="14" t="s">
        <v>73</v>
      </c>
      <c r="B96" s="20" t="s">
        <v>49</v>
      </c>
      <c r="C96" s="20" t="s">
        <v>51</v>
      </c>
      <c r="D96" s="20" t="s">
        <v>99</v>
      </c>
      <c r="E96" s="20" t="s">
        <v>74</v>
      </c>
      <c r="F96" s="16"/>
      <c r="G96" s="8">
        <f>SUM(G97)</f>
        <v>50000</v>
      </c>
      <c r="H96" s="8">
        <f>SUM(H97)</f>
        <v>0</v>
      </c>
    </row>
    <row r="97" spans="1:8" ht="60">
      <c r="A97" s="14" t="s">
        <v>100</v>
      </c>
      <c r="B97" s="20" t="s">
        <v>49</v>
      </c>
      <c r="C97" s="20" t="s">
        <v>51</v>
      </c>
      <c r="D97" s="20" t="s">
        <v>99</v>
      </c>
      <c r="E97" s="20" t="s">
        <v>101</v>
      </c>
      <c r="F97" s="16"/>
      <c r="G97" s="8">
        <f>SUM(G98)</f>
        <v>50000</v>
      </c>
      <c r="H97" s="37"/>
    </row>
    <row r="98" spans="1:8" ht="75">
      <c r="A98" s="30" t="s">
        <v>102</v>
      </c>
      <c r="B98" s="20" t="s">
        <v>49</v>
      </c>
      <c r="C98" s="20" t="s">
        <v>51</v>
      </c>
      <c r="D98" s="20" t="s">
        <v>99</v>
      </c>
      <c r="E98" s="20" t="s">
        <v>103</v>
      </c>
      <c r="F98" s="16"/>
      <c r="G98" s="8">
        <v>50000</v>
      </c>
      <c r="H98" s="37"/>
    </row>
    <row r="99" spans="1:8" ht="45">
      <c r="A99" s="38" t="s">
        <v>104</v>
      </c>
      <c r="B99" s="20" t="s">
        <v>49</v>
      </c>
      <c r="C99" s="20" t="s">
        <v>51</v>
      </c>
      <c r="D99" s="20" t="s">
        <v>99</v>
      </c>
      <c r="E99" s="20" t="s">
        <v>103</v>
      </c>
      <c r="F99" s="16">
        <v>400</v>
      </c>
      <c r="G99" s="8">
        <v>50000</v>
      </c>
      <c r="H99" s="37"/>
    </row>
    <row r="100" spans="1:8" ht="31.5">
      <c r="A100" s="35" t="s">
        <v>105</v>
      </c>
      <c r="B100" s="20" t="s">
        <v>49</v>
      </c>
      <c r="C100" s="20" t="s">
        <v>51</v>
      </c>
      <c r="D100" s="20" t="s">
        <v>106</v>
      </c>
      <c r="E100" s="20"/>
      <c r="F100" s="16"/>
      <c r="G100" s="36">
        <f>SUM(G101)</f>
        <v>12057.099999999999</v>
      </c>
      <c r="H100" s="8">
        <f>SUM(H101)</f>
        <v>12672</v>
      </c>
    </row>
    <row r="101" spans="1:8">
      <c r="A101" s="14" t="s">
        <v>18</v>
      </c>
      <c r="B101" s="20" t="s">
        <v>49</v>
      </c>
      <c r="C101" s="20" t="s">
        <v>51</v>
      </c>
      <c r="D101" s="20" t="s">
        <v>106</v>
      </c>
      <c r="E101" s="20" t="s">
        <v>19</v>
      </c>
      <c r="F101" s="16"/>
      <c r="G101" s="36">
        <f>SUM(G102)</f>
        <v>12057.099999999999</v>
      </c>
      <c r="H101" s="8">
        <f>SUM(H102)</f>
        <v>12672</v>
      </c>
    </row>
    <row r="102" spans="1:8" ht="30">
      <c r="A102" s="14" t="s">
        <v>107</v>
      </c>
      <c r="B102" s="20" t="s">
        <v>49</v>
      </c>
      <c r="C102" s="20" t="s">
        <v>51</v>
      </c>
      <c r="D102" s="20" t="s">
        <v>106</v>
      </c>
      <c r="E102" s="20" t="s">
        <v>108</v>
      </c>
      <c r="F102" s="16"/>
      <c r="G102" s="36">
        <f>SUM(G103:G104)</f>
        <v>12057.099999999999</v>
      </c>
      <c r="H102" s="36">
        <f>SUM(H103:H104)</f>
        <v>12672</v>
      </c>
    </row>
    <row r="103" spans="1:8" ht="30">
      <c r="A103" s="21" t="s">
        <v>27</v>
      </c>
      <c r="B103" s="20" t="s">
        <v>49</v>
      </c>
      <c r="C103" s="20" t="s">
        <v>51</v>
      </c>
      <c r="D103" s="20" t="s">
        <v>106</v>
      </c>
      <c r="E103" s="20" t="s">
        <v>108</v>
      </c>
      <c r="F103" s="16">
        <v>200</v>
      </c>
      <c r="G103" s="36">
        <v>11741.8</v>
      </c>
      <c r="H103" s="8">
        <v>12340.6</v>
      </c>
    </row>
    <row r="104" spans="1:8" ht="30">
      <c r="A104" s="21" t="s">
        <v>37</v>
      </c>
      <c r="B104" s="20" t="s">
        <v>49</v>
      </c>
      <c r="C104" s="20" t="s">
        <v>51</v>
      </c>
      <c r="D104" s="20" t="s">
        <v>106</v>
      </c>
      <c r="E104" s="20" t="s">
        <v>108</v>
      </c>
      <c r="F104" s="16">
        <v>300</v>
      </c>
      <c r="G104" s="36">
        <v>315.3</v>
      </c>
      <c r="H104" s="8">
        <v>331.4</v>
      </c>
    </row>
    <row r="105" spans="1:8">
      <c r="A105" s="14" t="s">
        <v>109</v>
      </c>
      <c r="B105" s="20" t="s">
        <v>49</v>
      </c>
      <c r="C105" s="20" t="s">
        <v>110</v>
      </c>
      <c r="D105" s="20" t="s">
        <v>15</v>
      </c>
      <c r="E105" s="20"/>
      <c r="F105" s="16"/>
      <c r="G105" s="36">
        <f>SUM(G106+G112)</f>
        <v>114927.70000000001</v>
      </c>
      <c r="H105" s="8">
        <f>SUM(H106+H112)</f>
        <v>117285.9</v>
      </c>
    </row>
    <row r="106" spans="1:8">
      <c r="A106" s="14" t="s">
        <v>111</v>
      </c>
      <c r="B106" s="20" t="s">
        <v>49</v>
      </c>
      <c r="C106" s="20" t="s">
        <v>110</v>
      </c>
      <c r="D106" s="20" t="s">
        <v>24</v>
      </c>
      <c r="E106" s="20"/>
      <c r="F106" s="16"/>
      <c r="G106" s="36">
        <f>SUM(G107)</f>
        <v>26609.5</v>
      </c>
      <c r="H106" s="8">
        <f>SUM(H107)</f>
        <v>27966.6</v>
      </c>
    </row>
    <row r="107" spans="1:8">
      <c r="A107" s="14" t="s">
        <v>18</v>
      </c>
      <c r="B107" s="20" t="s">
        <v>49</v>
      </c>
      <c r="C107" s="20" t="s">
        <v>110</v>
      </c>
      <c r="D107" s="20" t="s">
        <v>24</v>
      </c>
      <c r="E107" s="20" t="s">
        <v>19</v>
      </c>
      <c r="F107" s="16"/>
      <c r="G107" s="36">
        <f>SUM(G108+G110)</f>
        <v>26609.5</v>
      </c>
      <c r="H107" s="8">
        <f>SUM(H108+H110)</f>
        <v>27966.6</v>
      </c>
    </row>
    <row r="108" spans="1:8" ht="60">
      <c r="A108" s="14" t="s">
        <v>112</v>
      </c>
      <c r="B108" s="20" t="s">
        <v>49</v>
      </c>
      <c r="C108" s="20" t="s">
        <v>110</v>
      </c>
      <c r="D108" s="20" t="s">
        <v>24</v>
      </c>
      <c r="E108" s="20" t="s">
        <v>113</v>
      </c>
      <c r="F108" s="16"/>
      <c r="G108" s="36">
        <f>SUM(G109)</f>
        <v>2577.1999999999998</v>
      </c>
      <c r="H108" s="36">
        <f>SUM(H109)</f>
        <v>2708.6</v>
      </c>
    </row>
    <row r="109" spans="1:8">
      <c r="A109" s="25" t="s">
        <v>28</v>
      </c>
      <c r="B109" s="20" t="s">
        <v>49</v>
      </c>
      <c r="C109" s="20" t="s">
        <v>110</v>
      </c>
      <c r="D109" s="20" t="s">
        <v>24</v>
      </c>
      <c r="E109" s="20" t="s">
        <v>113</v>
      </c>
      <c r="F109" s="16">
        <v>800</v>
      </c>
      <c r="G109" s="36">
        <v>2577.1999999999998</v>
      </c>
      <c r="H109" s="8">
        <v>2708.6</v>
      </c>
    </row>
    <row r="110" spans="1:8" ht="45">
      <c r="A110" s="30" t="s">
        <v>114</v>
      </c>
      <c r="B110" s="20" t="s">
        <v>49</v>
      </c>
      <c r="C110" s="20" t="s">
        <v>110</v>
      </c>
      <c r="D110" s="20" t="s">
        <v>24</v>
      </c>
      <c r="E110" s="20" t="s">
        <v>115</v>
      </c>
      <c r="F110" s="16"/>
      <c r="G110" s="36">
        <f>SUM(G111)</f>
        <v>24032.3</v>
      </c>
      <c r="H110" s="36">
        <f>SUM(H111)</f>
        <v>25258</v>
      </c>
    </row>
    <row r="111" spans="1:8">
      <c r="A111" s="25" t="s">
        <v>28</v>
      </c>
      <c r="B111" s="20" t="s">
        <v>49</v>
      </c>
      <c r="C111" s="20" t="s">
        <v>110</v>
      </c>
      <c r="D111" s="20" t="s">
        <v>24</v>
      </c>
      <c r="E111" s="20" t="s">
        <v>115</v>
      </c>
      <c r="F111" s="16">
        <v>800</v>
      </c>
      <c r="G111" s="36">
        <v>24032.3</v>
      </c>
      <c r="H111" s="8">
        <v>25258</v>
      </c>
    </row>
    <row r="112" spans="1:8" ht="30">
      <c r="A112" s="14" t="s">
        <v>116</v>
      </c>
      <c r="B112" s="20" t="s">
        <v>49</v>
      </c>
      <c r="C112" s="20" t="s">
        <v>110</v>
      </c>
      <c r="D112" s="20" t="s">
        <v>110</v>
      </c>
      <c r="E112" s="20"/>
      <c r="F112" s="16"/>
      <c r="G112" s="36">
        <f>SUM(G113)</f>
        <v>88318.200000000012</v>
      </c>
      <c r="H112" s="8">
        <f>SUM(H113)</f>
        <v>89319.3</v>
      </c>
    </row>
    <row r="113" spans="1:13">
      <c r="A113" s="14" t="s">
        <v>18</v>
      </c>
      <c r="B113" s="20" t="s">
        <v>49</v>
      </c>
      <c r="C113" s="20" t="s">
        <v>110</v>
      </c>
      <c r="D113" s="20" t="s">
        <v>110</v>
      </c>
      <c r="E113" s="20" t="s">
        <v>19</v>
      </c>
      <c r="F113" s="16"/>
      <c r="G113" s="36">
        <f>SUM(G114)</f>
        <v>88318.200000000012</v>
      </c>
      <c r="H113" s="8">
        <f>SUM(H114)</f>
        <v>89319.3</v>
      </c>
    </row>
    <row r="114" spans="1:13" ht="60">
      <c r="A114" s="14" t="s">
        <v>117</v>
      </c>
      <c r="B114" s="5" t="s">
        <v>49</v>
      </c>
      <c r="C114" s="5" t="s">
        <v>110</v>
      </c>
      <c r="D114" s="5" t="s">
        <v>110</v>
      </c>
      <c r="E114" s="5" t="s">
        <v>118</v>
      </c>
      <c r="F114" s="16"/>
      <c r="G114" s="36">
        <f>SUM(G115:G117)</f>
        <v>88318.200000000012</v>
      </c>
      <c r="H114" s="36">
        <f>SUM(H115:H117)</f>
        <v>89319.3</v>
      </c>
    </row>
    <row r="115" spans="1:13" ht="90">
      <c r="A115" s="21" t="s">
        <v>22</v>
      </c>
      <c r="B115" s="5" t="s">
        <v>49</v>
      </c>
      <c r="C115" s="5" t="s">
        <v>110</v>
      </c>
      <c r="D115" s="5" t="s">
        <v>110</v>
      </c>
      <c r="E115" s="5" t="s">
        <v>118</v>
      </c>
      <c r="F115" s="16">
        <v>100</v>
      </c>
      <c r="G115" s="36">
        <v>15602.4</v>
      </c>
      <c r="H115" s="8">
        <v>16385.8</v>
      </c>
      <c r="K115" s="24"/>
      <c r="L115" s="24"/>
    </row>
    <row r="116" spans="1:13" ht="30">
      <c r="A116" s="21" t="s">
        <v>27</v>
      </c>
      <c r="B116" s="5" t="s">
        <v>49</v>
      </c>
      <c r="C116" s="5" t="s">
        <v>110</v>
      </c>
      <c r="D116" s="5" t="s">
        <v>110</v>
      </c>
      <c r="E116" s="5" t="s">
        <v>118</v>
      </c>
      <c r="F116" s="16">
        <v>200</v>
      </c>
      <c r="G116" s="36">
        <v>2745</v>
      </c>
      <c r="H116" s="8">
        <v>2905.5</v>
      </c>
      <c r="K116" s="24"/>
    </row>
    <row r="117" spans="1:13">
      <c r="A117" s="25" t="s">
        <v>28</v>
      </c>
      <c r="B117" s="5" t="s">
        <v>49</v>
      </c>
      <c r="C117" s="5" t="s">
        <v>110</v>
      </c>
      <c r="D117" s="5" t="s">
        <v>110</v>
      </c>
      <c r="E117" s="5" t="s">
        <v>118</v>
      </c>
      <c r="F117" s="16">
        <v>800</v>
      </c>
      <c r="G117" s="36">
        <v>69970.8</v>
      </c>
      <c r="H117" s="8">
        <v>70028</v>
      </c>
      <c r="K117" s="24"/>
      <c r="L117" s="24"/>
      <c r="M117" s="24"/>
    </row>
    <row r="118" spans="1:13" ht="15.75">
      <c r="A118" s="39" t="s">
        <v>119</v>
      </c>
      <c r="B118" s="40" t="s">
        <v>49</v>
      </c>
      <c r="C118" s="40" t="s">
        <v>120</v>
      </c>
      <c r="D118" s="40" t="s">
        <v>15</v>
      </c>
      <c r="E118" s="40"/>
      <c r="F118" s="41"/>
      <c r="G118" s="8">
        <f>SUM(G119)</f>
        <v>12538</v>
      </c>
      <c r="H118" s="8">
        <f>SUM(H119)</f>
        <v>11594</v>
      </c>
      <c r="L118" s="24"/>
      <c r="M118" s="24"/>
    </row>
    <row r="119" spans="1:13" ht="30">
      <c r="A119" s="14" t="s">
        <v>121</v>
      </c>
      <c r="B119" s="20" t="s">
        <v>49</v>
      </c>
      <c r="C119" s="20" t="s">
        <v>122</v>
      </c>
      <c r="D119" s="20" t="s">
        <v>120</v>
      </c>
      <c r="E119" s="20"/>
      <c r="F119" s="16"/>
      <c r="G119" s="8">
        <f>SUM(G120+G126)</f>
        <v>12538</v>
      </c>
      <c r="H119" s="8">
        <f>SUM(H120+H126)</f>
        <v>11594</v>
      </c>
    </row>
    <row r="120" spans="1:13">
      <c r="A120" s="14" t="s">
        <v>18</v>
      </c>
      <c r="B120" s="20" t="s">
        <v>49</v>
      </c>
      <c r="C120" s="20" t="s">
        <v>120</v>
      </c>
      <c r="D120" s="20" t="s">
        <v>120</v>
      </c>
      <c r="E120" s="20" t="s">
        <v>19</v>
      </c>
      <c r="F120" s="16"/>
      <c r="G120" s="8">
        <f>SUM(G121+G123)</f>
        <v>11038</v>
      </c>
      <c r="H120" s="8">
        <f>SUM(H121+H123)</f>
        <v>11594</v>
      </c>
    </row>
    <row r="121" spans="1:13" ht="45">
      <c r="A121" s="30" t="s">
        <v>123</v>
      </c>
      <c r="B121" s="20" t="s">
        <v>49</v>
      </c>
      <c r="C121" s="20" t="s">
        <v>120</v>
      </c>
      <c r="D121" s="20" t="s">
        <v>120</v>
      </c>
      <c r="E121" s="20" t="s">
        <v>124</v>
      </c>
      <c r="F121" s="16"/>
      <c r="G121" s="8">
        <f>SUM(G122)</f>
        <v>9322</v>
      </c>
      <c r="H121" s="8">
        <f>SUM(H122)</f>
        <v>9790</v>
      </c>
    </row>
    <row r="122" spans="1:13" ht="45">
      <c r="A122" s="21" t="s">
        <v>89</v>
      </c>
      <c r="B122" s="20" t="s">
        <v>49</v>
      </c>
      <c r="C122" s="20" t="s">
        <v>120</v>
      </c>
      <c r="D122" s="20" t="s">
        <v>120</v>
      </c>
      <c r="E122" s="20" t="s">
        <v>124</v>
      </c>
      <c r="F122" s="16">
        <v>600</v>
      </c>
      <c r="G122" s="8">
        <v>9322</v>
      </c>
      <c r="H122" s="8">
        <v>9790</v>
      </c>
    </row>
    <row r="123" spans="1:13" ht="30">
      <c r="A123" s="14" t="s">
        <v>125</v>
      </c>
      <c r="B123" s="20" t="s">
        <v>49</v>
      </c>
      <c r="C123" s="20" t="s">
        <v>120</v>
      </c>
      <c r="D123" s="20" t="s">
        <v>120</v>
      </c>
      <c r="E123" s="20" t="s">
        <v>126</v>
      </c>
      <c r="F123" s="16"/>
      <c r="G123" s="8">
        <f>SUM(G124:G125)</f>
        <v>1716</v>
      </c>
      <c r="H123" s="8">
        <f>SUM(H124:H125)</f>
        <v>1804</v>
      </c>
    </row>
    <row r="124" spans="1:13" ht="30">
      <c r="A124" s="21" t="s">
        <v>27</v>
      </c>
      <c r="B124" s="20" t="s">
        <v>49</v>
      </c>
      <c r="C124" s="20" t="s">
        <v>120</v>
      </c>
      <c r="D124" s="20" t="s">
        <v>120</v>
      </c>
      <c r="E124" s="20" t="s">
        <v>126</v>
      </c>
      <c r="F124" s="16">
        <v>200</v>
      </c>
      <c r="G124" s="8">
        <v>1595</v>
      </c>
      <c r="H124" s="8">
        <v>1677</v>
      </c>
    </row>
    <row r="125" spans="1:13" ht="30">
      <c r="A125" s="21" t="s">
        <v>37</v>
      </c>
      <c r="B125" s="20" t="s">
        <v>49</v>
      </c>
      <c r="C125" s="20" t="s">
        <v>120</v>
      </c>
      <c r="D125" s="20" t="s">
        <v>120</v>
      </c>
      <c r="E125" s="20" t="s">
        <v>126</v>
      </c>
      <c r="F125" s="16">
        <v>300</v>
      </c>
      <c r="G125" s="8">
        <v>121</v>
      </c>
      <c r="H125" s="8">
        <v>127</v>
      </c>
    </row>
    <row r="126" spans="1:13">
      <c r="A126" s="14" t="s">
        <v>73</v>
      </c>
      <c r="B126" s="20" t="s">
        <v>49</v>
      </c>
      <c r="C126" s="20" t="s">
        <v>120</v>
      </c>
      <c r="D126" s="20" t="s">
        <v>120</v>
      </c>
      <c r="E126" s="20" t="s">
        <v>74</v>
      </c>
      <c r="F126" s="16"/>
      <c r="G126" s="8">
        <v>1500</v>
      </c>
    </row>
    <row r="127" spans="1:13" ht="45">
      <c r="A127" s="14" t="s">
        <v>127</v>
      </c>
      <c r="B127" s="20" t="s">
        <v>49</v>
      </c>
      <c r="C127" s="20" t="s">
        <v>120</v>
      </c>
      <c r="D127" s="20" t="s">
        <v>120</v>
      </c>
      <c r="E127" s="20" t="s">
        <v>128</v>
      </c>
      <c r="F127" s="16"/>
      <c r="G127" s="8">
        <v>1500</v>
      </c>
    </row>
    <row r="128" spans="1:13" ht="30">
      <c r="A128" s="21" t="s">
        <v>27</v>
      </c>
      <c r="B128" s="20" t="s">
        <v>49</v>
      </c>
      <c r="C128" s="20" t="s">
        <v>120</v>
      </c>
      <c r="D128" s="20" t="s">
        <v>120</v>
      </c>
      <c r="E128" s="20" t="s">
        <v>128</v>
      </c>
      <c r="F128" s="16">
        <v>200</v>
      </c>
      <c r="G128" s="8">
        <v>1500</v>
      </c>
    </row>
    <row r="129" spans="1:8">
      <c r="A129" s="14" t="s">
        <v>41</v>
      </c>
      <c r="B129" s="20" t="s">
        <v>49</v>
      </c>
      <c r="C129" s="20" t="s">
        <v>42</v>
      </c>
      <c r="D129" s="20" t="s">
        <v>15</v>
      </c>
      <c r="E129" s="20"/>
      <c r="F129" s="16"/>
      <c r="G129" s="8">
        <f>SUM(G130++G134)</f>
        <v>15852.9</v>
      </c>
      <c r="H129" s="8">
        <f>SUM(H130++H134)</f>
        <v>16284.7</v>
      </c>
    </row>
    <row r="130" spans="1:8">
      <c r="A130" s="14" t="s">
        <v>129</v>
      </c>
      <c r="B130" s="20" t="s">
        <v>49</v>
      </c>
      <c r="C130" s="20" t="s">
        <v>42</v>
      </c>
      <c r="D130" s="20" t="s">
        <v>14</v>
      </c>
      <c r="E130" s="20"/>
      <c r="F130" s="16"/>
      <c r="G130" s="8">
        <v>9278</v>
      </c>
      <c r="H130" s="8">
        <v>9278</v>
      </c>
    </row>
    <row r="131" spans="1:8">
      <c r="A131" s="14" t="s">
        <v>18</v>
      </c>
      <c r="B131" s="20" t="s">
        <v>49</v>
      </c>
      <c r="C131" s="20" t="s">
        <v>42</v>
      </c>
      <c r="D131" s="20" t="s">
        <v>14</v>
      </c>
      <c r="E131" s="20" t="s">
        <v>19</v>
      </c>
      <c r="F131" s="16"/>
      <c r="G131" s="8">
        <v>9278</v>
      </c>
      <c r="H131" s="8">
        <v>9278</v>
      </c>
    </row>
    <row r="132" spans="1:8" ht="45">
      <c r="A132" s="14" t="s">
        <v>130</v>
      </c>
      <c r="B132" s="20" t="s">
        <v>49</v>
      </c>
      <c r="C132" s="20" t="s">
        <v>42</v>
      </c>
      <c r="D132" s="20" t="s">
        <v>14</v>
      </c>
      <c r="E132" s="20" t="s">
        <v>131</v>
      </c>
      <c r="F132" s="16"/>
      <c r="G132" s="8">
        <v>9278</v>
      </c>
      <c r="H132" s="8">
        <v>9278</v>
      </c>
    </row>
    <row r="133" spans="1:8" ht="30">
      <c r="A133" s="21" t="s">
        <v>37</v>
      </c>
      <c r="B133" s="20" t="s">
        <v>49</v>
      </c>
      <c r="C133" s="20" t="s">
        <v>44</v>
      </c>
      <c r="D133" s="20" t="s">
        <v>14</v>
      </c>
      <c r="E133" s="20" t="s">
        <v>131</v>
      </c>
      <c r="F133" s="16">
        <v>300</v>
      </c>
      <c r="G133" s="8">
        <v>9278</v>
      </c>
      <c r="H133" s="8">
        <v>9278</v>
      </c>
    </row>
    <row r="134" spans="1:8">
      <c r="A134" s="14" t="s">
        <v>43</v>
      </c>
      <c r="B134" s="20" t="s">
        <v>49</v>
      </c>
      <c r="C134" s="20" t="s">
        <v>44</v>
      </c>
      <c r="D134" s="20" t="s">
        <v>24</v>
      </c>
      <c r="E134" s="20"/>
      <c r="F134" s="16"/>
      <c r="G134" s="8">
        <f>SUM(G135)</f>
        <v>6574.9</v>
      </c>
      <c r="H134" s="8">
        <f>SUM(H135)</f>
        <v>7006.7000000000007</v>
      </c>
    </row>
    <row r="135" spans="1:8">
      <c r="A135" s="14" t="s">
        <v>18</v>
      </c>
      <c r="B135" s="20" t="s">
        <v>49</v>
      </c>
      <c r="C135" s="20" t="s">
        <v>42</v>
      </c>
      <c r="D135" s="20" t="s">
        <v>24</v>
      </c>
      <c r="E135" s="20" t="s">
        <v>19</v>
      </c>
      <c r="F135" s="16"/>
      <c r="G135" s="8">
        <f>SUM(G136+G138+G140+G142)</f>
        <v>6574.9</v>
      </c>
      <c r="H135" s="8">
        <f>SUM(H136+H138+H140+H142)</f>
        <v>7006.7000000000007</v>
      </c>
    </row>
    <row r="136" spans="1:8" ht="30">
      <c r="A136" s="14" t="s">
        <v>132</v>
      </c>
      <c r="B136" s="20" t="s">
        <v>49</v>
      </c>
      <c r="C136" s="20" t="s">
        <v>44</v>
      </c>
      <c r="D136" s="20" t="s">
        <v>24</v>
      </c>
      <c r="E136" s="20" t="s">
        <v>133</v>
      </c>
      <c r="F136" s="16"/>
      <c r="G136" s="8">
        <v>1466.4</v>
      </c>
      <c r="H136" s="8">
        <v>1610.4</v>
      </c>
    </row>
    <row r="137" spans="1:8" ht="30">
      <c r="A137" s="21" t="s">
        <v>37</v>
      </c>
      <c r="B137" s="20" t="s">
        <v>49</v>
      </c>
      <c r="C137" s="20" t="s">
        <v>44</v>
      </c>
      <c r="D137" s="20" t="s">
        <v>24</v>
      </c>
      <c r="E137" s="20" t="s">
        <v>133</v>
      </c>
      <c r="F137" s="16">
        <v>300</v>
      </c>
      <c r="G137" s="8">
        <v>1466.4</v>
      </c>
      <c r="H137" s="8">
        <v>1610.4</v>
      </c>
    </row>
    <row r="138" spans="1:8" ht="60">
      <c r="A138" s="14" t="s">
        <v>134</v>
      </c>
      <c r="B138" s="20" t="s">
        <v>49</v>
      </c>
      <c r="C138" s="20" t="s">
        <v>42</v>
      </c>
      <c r="D138" s="20" t="s">
        <v>24</v>
      </c>
      <c r="E138" s="20" t="s">
        <v>135</v>
      </c>
      <c r="F138" s="16"/>
      <c r="G138" s="8">
        <v>2960.5</v>
      </c>
      <c r="H138" s="8">
        <v>3138.8</v>
      </c>
    </row>
    <row r="139" spans="1:8" ht="30">
      <c r="A139" s="21" t="s">
        <v>37</v>
      </c>
      <c r="B139" s="20" t="s">
        <v>49</v>
      </c>
      <c r="C139" s="20" t="s">
        <v>42</v>
      </c>
      <c r="D139" s="20" t="s">
        <v>24</v>
      </c>
      <c r="E139" s="20" t="s">
        <v>135</v>
      </c>
      <c r="F139" s="16">
        <v>300</v>
      </c>
      <c r="G139" s="8">
        <v>2960.5</v>
      </c>
      <c r="H139" s="8">
        <v>3138.8</v>
      </c>
    </row>
    <row r="140" spans="1:8" ht="30">
      <c r="A140" s="14" t="s">
        <v>136</v>
      </c>
      <c r="B140" s="20" t="s">
        <v>49</v>
      </c>
      <c r="C140" s="20" t="s">
        <v>42</v>
      </c>
      <c r="D140" s="20" t="s">
        <v>24</v>
      </c>
      <c r="E140" s="20" t="s">
        <v>137</v>
      </c>
      <c r="F140" s="16"/>
      <c r="G140" s="8">
        <v>1085</v>
      </c>
      <c r="H140" s="8">
        <v>1140.3</v>
      </c>
    </row>
    <row r="141" spans="1:8" ht="45">
      <c r="A141" s="21" t="s">
        <v>89</v>
      </c>
      <c r="B141" s="20" t="s">
        <v>49</v>
      </c>
      <c r="C141" s="20" t="s">
        <v>42</v>
      </c>
      <c r="D141" s="20" t="s">
        <v>24</v>
      </c>
      <c r="E141" s="20" t="s">
        <v>137</v>
      </c>
      <c r="F141" s="16">
        <v>600</v>
      </c>
      <c r="G141" s="8">
        <v>1085</v>
      </c>
      <c r="H141" s="8">
        <v>1140.3</v>
      </c>
    </row>
    <row r="142" spans="1:8" ht="30">
      <c r="A142" s="14" t="s">
        <v>138</v>
      </c>
      <c r="B142" s="20" t="s">
        <v>49</v>
      </c>
      <c r="C142" s="20" t="s">
        <v>42</v>
      </c>
      <c r="D142" s="20" t="s">
        <v>24</v>
      </c>
      <c r="E142" s="20" t="s">
        <v>139</v>
      </c>
      <c r="F142" s="16"/>
      <c r="G142" s="8">
        <v>1063</v>
      </c>
      <c r="H142" s="8">
        <v>1117.2</v>
      </c>
    </row>
    <row r="143" spans="1:8" ht="30">
      <c r="A143" s="21" t="s">
        <v>37</v>
      </c>
      <c r="B143" s="20" t="s">
        <v>49</v>
      </c>
      <c r="C143" s="20" t="s">
        <v>42</v>
      </c>
      <c r="D143" s="20" t="s">
        <v>24</v>
      </c>
      <c r="E143" s="20" t="s">
        <v>139</v>
      </c>
      <c r="F143" s="16">
        <v>300</v>
      </c>
      <c r="G143" s="8">
        <v>1063</v>
      </c>
      <c r="H143" s="8">
        <v>1117.2</v>
      </c>
    </row>
    <row r="144" spans="1:8" ht="15.75">
      <c r="A144" s="35" t="s">
        <v>140</v>
      </c>
      <c r="B144" s="20" t="s">
        <v>49</v>
      </c>
      <c r="C144" s="20" t="s">
        <v>141</v>
      </c>
      <c r="D144" s="20" t="s">
        <v>15</v>
      </c>
      <c r="E144" s="20"/>
      <c r="F144" s="16"/>
      <c r="G144" s="8">
        <f>SUM(G145+G149)</f>
        <v>50736</v>
      </c>
      <c r="H144" s="8">
        <f>SUM(H145+H149)</f>
        <v>40130</v>
      </c>
    </row>
    <row r="145" spans="1:8">
      <c r="A145" s="14" t="s">
        <v>142</v>
      </c>
      <c r="B145" s="20" t="s">
        <v>49</v>
      </c>
      <c r="C145" s="20" t="s">
        <v>141</v>
      </c>
      <c r="D145" s="20" t="s">
        <v>14</v>
      </c>
      <c r="E145" s="20"/>
      <c r="F145" s="16"/>
      <c r="G145" s="8">
        <f>SUM(G146)</f>
        <v>39336</v>
      </c>
      <c r="H145" s="8">
        <f>SUM(H146)</f>
        <v>40130</v>
      </c>
    </row>
    <row r="146" spans="1:8">
      <c r="A146" s="14" t="s">
        <v>18</v>
      </c>
      <c r="B146" s="20" t="s">
        <v>57</v>
      </c>
      <c r="C146" s="20" t="s">
        <v>141</v>
      </c>
      <c r="D146" s="20" t="s">
        <v>14</v>
      </c>
      <c r="E146" s="20" t="s">
        <v>19</v>
      </c>
      <c r="F146" s="16"/>
      <c r="G146" s="8">
        <f>SUM(G147)</f>
        <v>39336</v>
      </c>
      <c r="H146" s="8">
        <f>SUM(H147)</f>
        <v>40130</v>
      </c>
    </row>
    <row r="147" spans="1:8" ht="45">
      <c r="A147" s="22" t="s">
        <v>143</v>
      </c>
      <c r="B147" s="20" t="s">
        <v>49</v>
      </c>
      <c r="C147" s="20" t="s">
        <v>141</v>
      </c>
      <c r="D147" s="20" t="s">
        <v>14</v>
      </c>
      <c r="E147" s="20" t="s">
        <v>144</v>
      </c>
      <c r="F147" s="16"/>
      <c r="G147" s="8">
        <v>39336</v>
      </c>
      <c r="H147" s="8">
        <v>40130</v>
      </c>
    </row>
    <row r="148" spans="1:8" ht="45">
      <c r="A148" s="21" t="s">
        <v>89</v>
      </c>
      <c r="B148" s="20" t="s">
        <v>49</v>
      </c>
      <c r="C148" s="20" t="s">
        <v>141</v>
      </c>
      <c r="D148" s="20" t="s">
        <v>14</v>
      </c>
      <c r="E148" s="20" t="s">
        <v>144</v>
      </c>
      <c r="F148" s="16">
        <v>600</v>
      </c>
      <c r="G148" s="8">
        <v>39336</v>
      </c>
      <c r="H148" s="8">
        <v>40130</v>
      </c>
    </row>
    <row r="149" spans="1:8">
      <c r="A149" s="14" t="s">
        <v>145</v>
      </c>
      <c r="B149" s="20" t="s">
        <v>49</v>
      </c>
      <c r="C149" s="20" t="s">
        <v>141</v>
      </c>
      <c r="D149" s="20" t="s">
        <v>17</v>
      </c>
      <c r="E149" s="20"/>
      <c r="F149" s="16"/>
      <c r="G149" s="8">
        <f>SUM(G150)</f>
        <v>11400</v>
      </c>
      <c r="H149" s="8">
        <f>SUM(H150)</f>
        <v>0</v>
      </c>
    </row>
    <row r="150" spans="1:8">
      <c r="A150" s="14" t="s">
        <v>73</v>
      </c>
      <c r="B150" s="20" t="s">
        <v>49</v>
      </c>
      <c r="C150" s="20" t="s">
        <v>141</v>
      </c>
      <c r="D150" s="20" t="s">
        <v>17</v>
      </c>
      <c r="E150" s="20" t="s">
        <v>74</v>
      </c>
      <c r="F150" s="16"/>
      <c r="G150" s="8">
        <f>SUM(G151+G154)</f>
        <v>11400</v>
      </c>
      <c r="H150" s="8">
        <f>SUM(H151+H154)</f>
        <v>0</v>
      </c>
    </row>
    <row r="151" spans="1:8" ht="45">
      <c r="A151" s="14" t="s">
        <v>146</v>
      </c>
      <c r="B151" s="20" t="s">
        <v>49</v>
      </c>
      <c r="C151" s="20" t="s">
        <v>141</v>
      </c>
      <c r="D151" s="20" t="s">
        <v>17</v>
      </c>
      <c r="E151" s="20" t="s">
        <v>147</v>
      </c>
      <c r="F151" s="16"/>
      <c r="G151" s="8">
        <f>SUM(G152:G153)</f>
        <v>10000</v>
      </c>
      <c r="H151" s="8">
        <f>SUM(H153:H153)</f>
        <v>0</v>
      </c>
    </row>
    <row r="152" spans="1:8" ht="30">
      <c r="A152" s="21" t="s">
        <v>27</v>
      </c>
      <c r="B152" s="20" t="s">
        <v>49</v>
      </c>
      <c r="C152" s="20" t="s">
        <v>141</v>
      </c>
      <c r="D152" s="20" t="s">
        <v>17</v>
      </c>
      <c r="E152" s="20" t="s">
        <v>147</v>
      </c>
      <c r="F152" s="16">
        <v>200</v>
      </c>
      <c r="G152" s="8">
        <v>8000</v>
      </c>
    </row>
    <row r="153" spans="1:8" ht="30">
      <c r="A153" s="21" t="s">
        <v>37</v>
      </c>
      <c r="B153" s="20" t="s">
        <v>49</v>
      </c>
      <c r="C153" s="20" t="s">
        <v>141</v>
      </c>
      <c r="D153" s="20" t="s">
        <v>17</v>
      </c>
      <c r="E153" s="20" t="s">
        <v>147</v>
      </c>
      <c r="F153" s="16">
        <v>300</v>
      </c>
      <c r="G153" s="8">
        <v>2000</v>
      </c>
    </row>
    <row r="154" spans="1:8" ht="75">
      <c r="A154" s="14" t="s">
        <v>148</v>
      </c>
      <c r="B154" s="20" t="s">
        <v>49</v>
      </c>
      <c r="C154" s="20" t="s">
        <v>141</v>
      </c>
      <c r="D154" s="20" t="s">
        <v>17</v>
      </c>
      <c r="E154" s="20" t="s">
        <v>97</v>
      </c>
      <c r="F154" s="16"/>
      <c r="G154" s="8">
        <v>1400</v>
      </c>
    </row>
    <row r="155" spans="1:8" ht="30">
      <c r="A155" s="21" t="s">
        <v>27</v>
      </c>
      <c r="B155" s="20" t="s">
        <v>49</v>
      </c>
      <c r="C155" s="20" t="s">
        <v>141</v>
      </c>
      <c r="D155" s="20" t="s">
        <v>17</v>
      </c>
      <c r="E155" s="20" t="s">
        <v>97</v>
      </c>
      <c r="F155" s="16">
        <v>200</v>
      </c>
      <c r="G155" s="8">
        <v>1400</v>
      </c>
    </row>
    <row r="156" spans="1:8" ht="15.75">
      <c r="A156" s="42" t="s">
        <v>149</v>
      </c>
      <c r="B156" s="20" t="s">
        <v>49</v>
      </c>
      <c r="C156" s="20" t="s">
        <v>106</v>
      </c>
      <c r="D156" s="20" t="s">
        <v>15</v>
      </c>
      <c r="E156" s="20"/>
      <c r="F156" s="16"/>
      <c r="G156" s="36">
        <f>SUM(G157+G161)</f>
        <v>37512.800000000003</v>
      </c>
      <c r="H156" s="8">
        <f>SUM(H157+H161)</f>
        <v>39437.300000000003</v>
      </c>
    </row>
    <row r="157" spans="1:8">
      <c r="A157" s="14" t="s">
        <v>150</v>
      </c>
      <c r="B157" s="20" t="s">
        <v>49</v>
      </c>
      <c r="C157" s="20" t="s">
        <v>106</v>
      </c>
      <c r="D157" s="20" t="s">
        <v>14</v>
      </c>
      <c r="E157" s="20"/>
      <c r="F157" s="16"/>
      <c r="G157" s="36">
        <f t="shared" ref="G157:H159" si="0">SUM(G158)</f>
        <v>15441.8</v>
      </c>
      <c r="H157" s="8">
        <f t="shared" si="0"/>
        <v>16240.7</v>
      </c>
    </row>
    <row r="158" spans="1:8">
      <c r="A158" s="14" t="s">
        <v>18</v>
      </c>
      <c r="B158" s="20" t="s">
        <v>49</v>
      </c>
      <c r="C158" s="20" t="s">
        <v>106</v>
      </c>
      <c r="D158" s="20" t="s">
        <v>14</v>
      </c>
      <c r="E158" s="20" t="s">
        <v>19</v>
      </c>
      <c r="F158" s="16"/>
      <c r="G158" s="36">
        <f t="shared" si="0"/>
        <v>15441.8</v>
      </c>
      <c r="H158" s="8">
        <f t="shared" si="0"/>
        <v>16240.7</v>
      </c>
    </row>
    <row r="159" spans="1:8">
      <c r="A159" s="14" t="s">
        <v>151</v>
      </c>
      <c r="B159" s="20" t="s">
        <v>49</v>
      </c>
      <c r="C159" s="20" t="s">
        <v>106</v>
      </c>
      <c r="D159" s="20" t="s">
        <v>14</v>
      </c>
      <c r="E159" s="20" t="s">
        <v>152</v>
      </c>
      <c r="F159" s="16"/>
      <c r="G159" s="36">
        <f t="shared" si="0"/>
        <v>15441.8</v>
      </c>
      <c r="H159" s="36">
        <f t="shared" si="0"/>
        <v>16240.7</v>
      </c>
    </row>
    <row r="160" spans="1:8" ht="45">
      <c r="A160" s="21" t="s">
        <v>89</v>
      </c>
      <c r="B160" s="20" t="s">
        <v>49</v>
      </c>
      <c r="C160" s="20" t="s">
        <v>106</v>
      </c>
      <c r="D160" s="20" t="s">
        <v>14</v>
      </c>
      <c r="E160" s="20" t="s">
        <v>152</v>
      </c>
      <c r="F160" s="16">
        <v>600</v>
      </c>
      <c r="G160" s="36">
        <v>15441.8</v>
      </c>
      <c r="H160" s="8">
        <v>16240.7</v>
      </c>
    </row>
    <row r="161" spans="1:12">
      <c r="A161" s="14" t="s">
        <v>153</v>
      </c>
      <c r="B161" s="20" t="s">
        <v>49</v>
      </c>
      <c r="C161" s="20" t="s">
        <v>106</v>
      </c>
      <c r="D161" s="20" t="s">
        <v>17</v>
      </c>
      <c r="E161" s="20"/>
      <c r="F161" s="16"/>
      <c r="G161" s="36">
        <f>G162</f>
        <v>22071</v>
      </c>
      <c r="H161" s="36">
        <f>H162</f>
        <v>23196.6</v>
      </c>
    </row>
    <row r="162" spans="1:12">
      <c r="A162" s="14" t="s">
        <v>18</v>
      </c>
      <c r="B162" s="20" t="s">
        <v>49</v>
      </c>
      <c r="C162" s="20" t="s">
        <v>106</v>
      </c>
      <c r="D162" s="20" t="s">
        <v>17</v>
      </c>
      <c r="E162" s="20" t="s">
        <v>19</v>
      </c>
      <c r="F162" s="16"/>
      <c r="G162" s="36">
        <f>G163</f>
        <v>22071</v>
      </c>
      <c r="H162" s="36">
        <f>H163</f>
        <v>23196.6</v>
      </c>
    </row>
    <row r="163" spans="1:12" ht="105">
      <c r="A163" s="14" t="s">
        <v>154</v>
      </c>
      <c r="B163" s="20" t="s">
        <v>49</v>
      </c>
      <c r="C163" s="20" t="s">
        <v>106</v>
      </c>
      <c r="D163" s="20" t="s">
        <v>17</v>
      </c>
      <c r="E163" s="20" t="s">
        <v>155</v>
      </c>
      <c r="F163" s="16"/>
      <c r="G163" s="36">
        <f>SUM(G164)</f>
        <v>22071</v>
      </c>
      <c r="H163" s="36">
        <f>SUM(H164)</f>
        <v>23196.6</v>
      </c>
    </row>
    <row r="164" spans="1:12">
      <c r="A164" s="25" t="s">
        <v>28</v>
      </c>
      <c r="B164" s="20" t="s">
        <v>49</v>
      </c>
      <c r="C164" s="20" t="s">
        <v>106</v>
      </c>
      <c r="D164" s="20" t="s">
        <v>17</v>
      </c>
      <c r="E164" s="20" t="s">
        <v>155</v>
      </c>
      <c r="F164" s="16">
        <v>800</v>
      </c>
      <c r="G164" s="36">
        <v>22071</v>
      </c>
      <c r="H164" s="8">
        <v>23196.6</v>
      </c>
    </row>
    <row r="165" spans="1:12" ht="31.5">
      <c r="A165" s="35" t="s">
        <v>156</v>
      </c>
      <c r="B165" s="20" t="s">
        <v>49</v>
      </c>
      <c r="C165" s="20" t="s">
        <v>34</v>
      </c>
      <c r="D165" s="20" t="s">
        <v>15</v>
      </c>
      <c r="E165" s="20"/>
      <c r="F165" s="16"/>
      <c r="G165" s="8">
        <f t="shared" ref="G165:H167" si="1">G166</f>
        <v>55836.5</v>
      </c>
      <c r="H165" s="8">
        <f t="shared" si="1"/>
        <v>58684.2</v>
      </c>
    </row>
    <row r="166" spans="1:12" ht="30">
      <c r="A166" s="14" t="s">
        <v>157</v>
      </c>
      <c r="B166" s="20" t="s">
        <v>49</v>
      </c>
      <c r="C166" s="20" t="s">
        <v>34</v>
      </c>
      <c r="D166" s="20" t="s">
        <v>14</v>
      </c>
      <c r="E166" s="20"/>
      <c r="F166" s="16"/>
      <c r="G166" s="8">
        <f t="shared" si="1"/>
        <v>55836.5</v>
      </c>
      <c r="H166" s="8">
        <f t="shared" si="1"/>
        <v>58684.2</v>
      </c>
    </row>
    <row r="167" spans="1:12">
      <c r="A167" s="14" t="s">
        <v>18</v>
      </c>
      <c r="B167" s="20" t="s">
        <v>49</v>
      </c>
      <c r="C167" s="20" t="s">
        <v>34</v>
      </c>
      <c r="D167" s="20" t="s">
        <v>14</v>
      </c>
      <c r="E167" s="20" t="s">
        <v>19</v>
      </c>
      <c r="F167" s="16"/>
      <c r="G167" s="8">
        <f t="shared" si="1"/>
        <v>55836.5</v>
      </c>
      <c r="H167" s="8">
        <f t="shared" si="1"/>
        <v>58684.2</v>
      </c>
    </row>
    <row r="168" spans="1:12" ht="30">
      <c r="A168" s="14" t="s">
        <v>158</v>
      </c>
      <c r="B168" s="20" t="s">
        <v>49</v>
      </c>
      <c r="C168" s="20" t="s">
        <v>34</v>
      </c>
      <c r="D168" s="20" t="s">
        <v>14</v>
      </c>
      <c r="E168" s="20" t="s">
        <v>159</v>
      </c>
      <c r="F168" s="16"/>
      <c r="G168" s="8">
        <f>SUM(G169)</f>
        <v>55836.5</v>
      </c>
      <c r="H168" s="8">
        <f>SUM(H169)</f>
        <v>58684.2</v>
      </c>
    </row>
    <row r="169" spans="1:12" ht="30">
      <c r="A169" s="21" t="s">
        <v>160</v>
      </c>
      <c r="B169" s="20" t="s">
        <v>49</v>
      </c>
      <c r="C169" s="20" t="s">
        <v>34</v>
      </c>
      <c r="D169" s="20" t="s">
        <v>14</v>
      </c>
      <c r="E169" s="20" t="s">
        <v>159</v>
      </c>
      <c r="F169" s="16">
        <v>700</v>
      </c>
      <c r="G169" s="8">
        <v>55836.5</v>
      </c>
      <c r="H169" s="8">
        <v>58684.2</v>
      </c>
    </row>
    <row r="170" spans="1:12">
      <c r="A170" s="14"/>
      <c r="B170" s="20"/>
      <c r="C170" s="20"/>
      <c r="D170" s="20"/>
      <c r="E170" s="20"/>
      <c r="F170" s="16"/>
    </row>
    <row r="171" spans="1:12" ht="29.25">
      <c r="A171" s="17" t="s">
        <v>161</v>
      </c>
      <c r="B171" s="18" t="s">
        <v>162</v>
      </c>
      <c r="C171" s="18"/>
      <c r="D171" s="18"/>
      <c r="E171" s="18"/>
      <c r="F171" s="16"/>
      <c r="G171" s="19">
        <f>SUM(G172)</f>
        <v>91282.3</v>
      </c>
      <c r="H171" s="19">
        <f>SUM(H172)</f>
        <v>92847.3</v>
      </c>
    </row>
    <row r="172" spans="1:12">
      <c r="A172" s="14" t="s">
        <v>13</v>
      </c>
      <c r="B172" s="20" t="s">
        <v>162</v>
      </c>
      <c r="C172" s="20" t="s">
        <v>14</v>
      </c>
      <c r="D172" s="20" t="s">
        <v>15</v>
      </c>
      <c r="E172" s="20"/>
      <c r="F172" s="16"/>
      <c r="G172" s="8">
        <f>SUM(G173+G179+G183)</f>
        <v>91282.3</v>
      </c>
      <c r="H172" s="8">
        <f>SUM(H173+H179+H183)</f>
        <v>92847.3</v>
      </c>
    </row>
    <row r="173" spans="1:12" ht="60">
      <c r="A173" s="14" t="s">
        <v>163</v>
      </c>
      <c r="B173" s="20" t="s">
        <v>162</v>
      </c>
      <c r="C173" s="20" t="s">
        <v>14</v>
      </c>
      <c r="D173" s="20" t="s">
        <v>164</v>
      </c>
      <c r="E173" s="20"/>
      <c r="F173" s="16"/>
      <c r="G173" s="8">
        <f>SUM(G174)</f>
        <v>31252.3</v>
      </c>
      <c r="H173" s="8">
        <f>SUM(H174)</f>
        <v>32817.300000000003</v>
      </c>
    </row>
    <row r="174" spans="1:12">
      <c r="A174" s="14" t="s">
        <v>18</v>
      </c>
      <c r="B174" s="20" t="s">
        <v>162</v>
      </c>
      <c r="C174" s="20" t="s">
        <v>14</v>
      </c>
      <c r="D174" s="20" t="s">
        <v>164</v>
      </c>
      <c r="E174" s="20" t="s">
        <v>19</v>
      </c>
      <c r="F174" s="16"/>
      <c r="G174" s="8">
        <f>SUM(G175)</f>
        <v>31252.3</v>
      </c>
      <c r="H174" s="8">
        <f>SUM(H175)</f>
        <v>32817.300000000003</v>
      </c>
    </row>
    <row r="175" spans="1:12" ht="45">
      <c r="A175" s="29" t="s">
        <v>52</v>
      </c>
      <c r="B175" s="20" t="s">
        <v>162</v>
      </c>
      <c r="C175" s="20" t="s">
        <v>14</v>
      </c>
      <c r="D175" s="20" t="s">
        <v>164</v>
      </c>
      <c r="E175" s="20" t="s">
        <v>53</v>
      </c>
      <c r="F175" s="16"/>
      <c r="G175" s="8">
        <f>SUM(G176:G178)</f>
        <v>31252.3</v>
      </c>
      <c r="H175" s="8">
        <f>SUM(H176:H178)</f>
        <v>32817.300000000003</v>
      </c>
    </row>
    <row r="176" spans="1:12" ht="90">
      <c r="A176" s="21" t="s">
        <v>22</v>
      </c>
      <c r="B176" s="20" t="s">
        <v>162</v>
      </c>
      <c r="C176" s="20" t="s">
        <v>14</v>
      </c>
      <c r="D176" s="20" t="s">
        <v>164</v>
      </c>
      <c r="E176" s="20" t="s">
        <v>53</v>
      </c>
      <c r="F176" s="16">
        <v>100</v>
      </c>
      <c r="G176" s="8">
        <v>27684.3</v>
      </c>
      <c r="H176" s="8">
        <v>29066.3</v>
      </c>
      <c r="K176" s="24"/>
      <c r="L176" s="24"/>
    </row>
    <row r="177" spans="1:12" ht="30">
      <c r="A177" s="21" t="s">
        <v>27</v>
      </c>
      <c r="B177" s="20" t="s">
        <v>162</v>
      </c>
      <c r="C177" s="20" t="s">
        <v>14</v>
      </c>
      <c r="D177" s="20" t="s">
        <v>164</v>
      </c>
      <c r="E177" s="20" t="s">
        <v>53</v>
      </c>
      <c r="F177" s="16">
        <v>200</v>
      </c>
      <c r="G177" s="8">
        <v>3547</v>
      </c>
      <c r="H177" s="8">
        <v>3730</v>
      </c>
      <c r="K177" s="24"/>
      <c r="L177" s="24"/>
    </row>
    <row r="178" spans="1:12">
      <c r="A178" s="25" t="s">
        <v>28</v>
      </c>
      <c r="B178" s="20" t="s">
        <v>162</v>
      </c>
      <c r="C178" s="20" t="s">
        <v>14</v>
      </c>
      <c r="D178" s="20" t="s">
        <v>164</v>
      </c>
      <c r="E178" s="20" t="s">
        <v>53</v>
      </c>
      <c r="F178" s="16">
        <v>800</v>
      </c>
      <c r="G178" s="8">
        <v>21</v>
      </c>
      <c r="H178" s="8">
        <v>21</v>
      </c>
      <c r="K178" s="24"/>
      <c r="L178" s="24"/>
    </row>
    <row r="179" spans="1:12">
      <c r="A179" s="14" t="s">
        <v>165</v>
      </c>
      <c r="B179" s="20" t="s">
        <v>162</v>
      </c>
      <c r="C179" s="43" t="s">
        <v>14</v>
      </c>
      <c r="D179" s="43" t="s">
        <v>141</v>
      </c>
      <c r="E179" s="20"/>
      <c r="F179" s="16"/>
      <c r="G179" s="8">
        <v>60000</v>
      </c>
      <c r="H179" s="8">
        <v>60000</v>
      </c>
    </row>
    <row r="180" spans="1:12">
      <c r="A180" s="14" t="s">
        <v>18</v>
      </c>
      <c r="B180" s="43" t="s">
        <v>162</v>
      </c>
      <c r="C180" s="20" t="s">
        <v>14</v>
      </c>
      <c r="D180" s="20" t="s">
        <v>141</v>
      </c>
      <c r="E180" s="43" t="s">
        <v>19</v>
      </c>
      <c r="F180" s="16"/>
      <c r="G180" s="8">
        <v>60000</v>
      </c>
      <c r="H180" s="8">
        <v>60000</v>
      </c>
    </row>
    <row r="181" spans="1:12">
      <c r="A181" s="14" t="s">
        <v>166</v>
      </c>
      <c r="B181" s="20" t="s">
        <v>162</v>
      </c>
      <c r="C181" s="43" t="s">
        <v>14</v>
      </c>
      <c r="D181" s="43" t="s">
        <v>141</v>
      </c>
      <c r="E181" s="20" t="s">
        <v>167</v>
      </c>
      <c r="F181" s="16"/>
      <c r="G181" s="8">
        <v>60000</v>
      </c>
      <c r="H181" s="8">
        <v>60000</v>
      </c>
    </row>
    <row r="182" spans="1:12">
      <c r="A182" s="25" t="s">
        <v>28</v>
      </c>
      <c r="B182" s="20" t="s">
        <v>162</v>
      </c>
      <c r="C182" s="43" t="s">
        <v>14</v>
      </c>
      <c r="D182" s="43" t="s">
        <v>141</v>
      </c>
      <c r="E182" s="20" t="s">
        <v>167</v>
      </c>
      <c r="F182" s="16">
        <v>800</v>
      </c>
      <c r="G182" s="8">
        <v>60000</v>
      </c>
      <c r="H182" s="8">
        <v>60000</v>
      </c>
    </row>
    <row r="183" spans="1:12">
      <c r="A183" s="14" t="s">
        <v>33</v>
      </c>
      <c r="B183" s="20" t="s">
        <v>162</v>
      </c>
      <c r="C183" s="20" t="s">
        <v>14</v>
      </c>
      <c r="D183" s="20" t="s">
        <v>34</v>
      </c>
      <c r="E183" s="20"/>
      <c r="F183" s="16"/>
      <c r="G183" s="8">
        <v>30</v>
      </c>
      <c r="H183" s="8">
        <v>30</v>
      </c>
    </row>
    <row r="184" spans="1:12">
      <c r="A184" s="14" t="s">
        <v>18</v>
      </c>
      <c r="B184" s="20" t="s">
        <v>162</v>
      </c>
      <c r="C184" s="20" t="s">
        <v>14</v>
      </c>
      <c r="D184" s="20" t="s">
        <v>34</v>
      </c>
      <c r="E184" s="20" t="s">
        <v>19</v>
      </c>
      <c r="F184" s="16"/>
      <c r="G184" s="8">
        <v>30</v>
      </c>
      <c r="H184" s="8">
        <v>30</v>
      </c>
    </row>
    <row r="185" spans="1:12" ht="30">
      <c r="A185" s="26" t="s">
        <v>38</v>
      </c>
      <c r="B185" s="20" t="s">
        <v>162</v>
      </c>
      <c r="C185" s="20" t="s">
        <v>14</v>
      </c>
      <c r="D185" s="20" t="s">
        <v>34</v>
      </c>
      <c r="E185" s="20" t="s">
        <v>39</v>
      </c>
      <c r="F185" s="16"/>
      <c r="G185" s="8">
        <v>30</v>
      </c>
      <c r="H185" s="8">
        <v>30</v>
      </c>
    </row>
    <row r="186" spans="1:12" ht="45">
      <c r="A186" s="21" t="s">
        <v>89</v>
      </c>
      <c r="B186" s="20" t="s">
        <v>162</v>
      </c>
      <c r="C186" s="20" t="s">
        <v>14</v>
      </c>
      <c r="D186" s="20" t="s">
        <v>34</v>
      </c>
      <c r="E186" s="20" t="s">
        <v>39</v>
      </c>
      <c r="F186" s="16">
        <v>600</v>
      </c>
      <c r="G186" s="8">
        <v>30</v>
      </c>
      <c r="H186" s="8">
        <v>30</v>
      </c>
    </row>
    <row r="187" spans="1:12">
      <c r="A187" s="14"/>
      <c r="B187" s="20"/>
      <c r="C187" s="20"/>
      <c r="D187" s="20"/>
      <c r="E187" s="20"/>
      <c r="F187" s="16"/>
    </row>
    <row r="188" spans="1:12" ht="29.25">
      <c r="A188" s="17" t="s">
        <v>168</v>
      </c>
      <c r="B188" s="18" t="s">
        <v>169</v>
      </c>
      <c r="C188" s="18"/>
      <c r="D188" s="18"/>
      <c r="E188" s="18"/>
      <c r="F188" s="16"/>
      <c r="G188" s="19">
        <f>G272+G282+G325</f>
        <v>627576.80000000005</v>
      </c>
      <c r="H188" s="19">
        <f>H272+H282+H325</f>
        <v>613116.70000000007</v>
      </c>
    </row>
    <row r="189" spans="1:12">
      <c r="A189" s="14" t="s">
        <v>84</v>
      </c>
      <c r="B189" s="20" t="s">
        <v>169</v>
      </c>
      <c r="C189" s="20" t="s">
        <v>51</v>
      </c>
      <c r="D189" s="20" t="s">
        <v>15</v>
      </c>
      <c r="E189" s="20"/>
      <c r="F189" s="16"/>
    </row>
    <row r="190" spans="1:12">
      <c r="A190" s="14" t="s">
        <v>85</v>
      </c>
      <c r="B190" s="20" t="s">
        <v>169</v>
      </c>
      <c r="C190" s="20" t="s">
        <v>51</v>
      </c>
      <c r="D190" s="20" t="s">
        <v>86</v>
      </c>
      <c r="E190" s="18"/>
      <c r="F190" s="16"/>
    </row>
    <row r="191" spans="1:12">
      <c r="A191" s="14" t="s">
        <v>170</v>
      </c>
      <c r="B191" s="20" t="s">
        <v>169</v>
      </c>
      <c r="C191" s="20" t="s">
        <v>51</v>
      </c>
      <c r="D191" s="20" t="s">
        <v>86</v>
      </c>
      <c r="E191" s="20"/>
      <c r="F191" s="16"/>
    </row>
    <row r="192" spans="1:12" ht="30">
      <c r="A192" s="14" t="s">
        <v>171</v>
      </c>
      <c r="B192" s="20" t="s">
        <v>169</v>
      </c>
      <c r="C192" s="20" t="s">
        <v>51</v>
      </c>
      <c r="D192" s="20" t="s">
        <v>86</v>
      </c>
      <c r="E192" s="20"/>
      <c r="F192" s="16"/>
    </row>
    <row r="193" spans="1:6" ht="60">
      <c r="A193" s="14" t="s">
        <v>90</v>
      </c>
      <c r="B193" s="20" t="s">
        <v>169</v>
      </c>
      <c r="C193" s="20" t="s">
        <v>51</v>
      </c>
      <c r="D193" s="20" t="s">
        <v>86</v>
      </c>
      <c r="E193" s="20"/>
      <c r="F193" s="16"/>
    </row>
    <row r="194" spans="1:6" ht="60">
      <c r="A194" s="30" t="s">
        <v>172</v>
      </c>
      <c r="B194" s="20" t="s">
        <v>169</v>
      </c>
      <c r="C194" s="20" t="s">
        <v>51</v>
      </c>
      <c r="D194" s="20" t="s">
        <v>86</v>
      </c>
      <c r="E194" s="20"/>
      <c r="F194" s="16">
        <v>810</v>
      </c>
    </row>
    <row r="195" spans="1:6">
      <c r="A195" s="14" t="s">
        <v>73</v>
      </c>
      <c r="B195" s="20" t="s">
        <v>169</v>
      </c>
      <c r="C195" s="20" t="s">
        <v>51</v>
      </c>
      <c r="D195" s="20" t="s">
        <v>86</v>
      </c>
      <c r="E195" s="20"/>
      <c r="F195" s="16"/>
    </row>
    <row r="196" spans="1:6" ht="45">
      <c r="A196" s="14" t="s">
        <v>173</v>
      </c>
      <c r="B196" s="20" t="s">
        <v>169</v>
      </c>
      <c r="C196" s="20" t="s">
        <v>51</v>
      </c>
      <c r="D196" s="20" t="s">
        <v>86</v>
      </c>
      <c r="E196" s="20"/>
      <c r="F196" s="16"/>
    </row>
    <row r="197" spans="1:6">
      <c r="A197" s="14" t="s">
        <v>174</v>
      </c>
      <c r="B197" s="20" t="s">
        <v>169</v>
      </c>
      <c r="C197" s="20" t="s">
        <v>51</v>
      </c>
      <c r="D197" s="20" t="s">
        <v>86</v>
      </c>
      <c r="E197" s="20"/>
      <c r="F197" s="16"/>
    </row>
    <row r="198" spans="1:6" ht="135">
      <c r="A198" s="14" t="s">
        <v>175</v>
      </c>
      <c r="B198" s="20" t="s">
        <v>169</v>
      </c>
      <c r="C198" s="20" t="s">
        <v>51</v>
      </c>
      <c r="D198" s="20" t="s">
        <v>86</v>
      </c>
      <c r="E198" s="20"/>
      <c r="F198" s="16"/>
    </row>
    <row r="199" spans="1:6" ht="60">
      <c r="A199" s="30" t="s">
        <v>172</v>
      </c>
      <c r="B199" s="20" t="s">
        <v>169</v>
      </c>
      <c r="C199" s="20" t="s">
        <v>51</v>
      </c>
      <c r="D199" s="20" t="s">
        <v>86</v>
      </c>
      <c r="E199" s="20"/>
      <c r="F199" s="16">
        <v>810</v>
      </c>
    </row>
    <row r="200" spans="1:6">
      <c r="A200" s="14" t="s">
        <v>98</v>
      </c>
      <c r="B200" s="20" t="s">
        <v>169</v>
      </c>
      <c r="C200" s="20" t="s">
        <v>51</v>
      </c>
      <c r="D200" s="20" t="s">
        <v>99</v>
      </c>
      <c r="E200" s="20"/>
      <c r="F200" s="16"/>
    </row>
    <row r="201" spans="1:6">
      <c r="A201" s="14" t="s">
        <v>176</v>
      </c>
      <c r="B201" s="20" t="s">
        <v>169</v>
      </c>
      <c r="C201" s="20" t="s">
        <v>51</v>
      </c>
      <c r="D201" s="20" t="s">
        <v>99</v>
      </c>
      <c r="E201" s="20"/>
      <c r="F201" s="16"/>
    </row>
    <row r="202" spans="1:6">
      <c r="A202" s="14" t="s">
        <v>177</v>
      </c>
      <c r="B202" s="20" t="s">
        <v>169</v>
      </c>
      <c r="C202" s="20" t="s">
        <v>51</v>
      </c>
      <c r="D202" s="20" t="s">
        <v>99</v>
      </c>
      <c r="E202" s="20"/>
      <c r="F202" s="16"/>
    </row>
    <row r="203" spans="1:6" ht="45">
      <c r="A203" s="14" t="s">
        <v>178</v>
      </c>
      <c r="B203" s="20" t="s">
        <v>169</v>
      </c>
      <c r="C203" s="20" t="s">
        <v>51</v>
      </c>
      <c r="D203" s="20" t="s">
        <v>99</v>
      </c>
      <c r="E203" s="20"/>
      <c r="F203" s="16"/>
    </row>
    <row r="204" spans="1:6" ht="60">
      <c r="A204" s="14" t="s">
        <v>179</v>
      </c>
      <c r="B204" s="20" t="s">
        <v>169</v>
      </c>
      <c r="C204" s="20" t="s">
        <v>51</v>
      </c>
      <c r="D204" s="20" t="s">
        <v>99</v>
      </c>
      <c r="E204" s="20"/>
      <c r="F204" s="16"/>
    </row>
    <row r="205" spans="1:6" ht="60">
      <c r="A205" s="30" t="s">
        <v>172</v>
      </c>
      <c r="B205" s="20" t="s">
        <v>169</v>
      </c>
      <c r="C205" s="20" t="s">
        <v>51</v>
      </c>
      <c r="D205" s="20" t="s">
        <v>99</v>
      </c>
      <c r="E205" s="20"/>
      <c r="F205" s="16">
        <v>810</v>
      </c>
    </row>
    <row r="206" spans="1:6" ht="60">
      <c r="A206" s="14" t="s">
        <v>180</v>
      </c>
      <c r="B206" s="20" t="s">
        <v>169</v>
      </c>
      <c r="C206" s="20" t="s">
        <v>51</v>
      </c>
      <c r="D206" s="20" t="s">
        <v>99</v>
      </c>
      <c r="E206" s="20"/>
      <c r="F206" s="16"/>
    </row>
    <row r="207" spans="1:6" ht="60">
      <c r="A207" s="30" t="s">
        <v>172</v>
      </c>
      <c r="B207" s="20" t="s">
        <v>169</v>
      </c>
      <c r="C207" s="20" t="s">
        <v>51</v>
      </c>
      <c r="D207" s="20" t="s">
        <v>99</v>
      </c>
      <c r="E207" s="20"/>
      <c r="F207" s="16">
        <v>810</v>
      </c>
    </row>
    <row r="208" spans="1:6">
      <c r="A208" s="14" t="s">
        <v>73</v>
      </c>
      <c r="B208" s="20" t="s">
        <v>169</v>
      </c>
      <c r="C208" s="20" t="s">
        <v>51</v>
      </c>
      <c r="D208" s="20" t="s">
        <v>99</v>
      </c>
      <c r="E208" s="20"/>
      <c r="F208" s="16"/>
    </row>
    <row r="209" spans="1:6" ht="60">
      <c r="A209" s="14" t="s">
        <v>181</v>
      </c>
      <c r="B209" s="20" t="s">
        <v>169</v>
      </c>
      <c r="C209" s="20" t="s">
        <v>51</v>
      </c>
      <c r="D209" s="20" t="s">
        <v>99</v>
      </c>
      <c r="E209" s="20"/>
      <c r="F209" s="16"/>
    </row>
    <row r="210" spans="1:6">
      <c r="A210" s="14" t="s">
        <v>174</v>
      </c>
      <c r="B210" s="20" t="s">
        <v>169</v>
      </c>
      <c r="C210" s="20" t="s">
        <v>51</v>
      </c>
      <c r="D210" s="20" t="s">
        <v>99</v>
      </c>
      <c r="E210" s="20"/>
      <c r="F210" s="16"/>
    </row>
    <row r="211" spans="1:6" ht="45">
      <c r="A211" s="30" t="s">
        <v>77</v>
      </c>
      <c r="B211" s="20" t="s">
        <v>169</v>
      </c>
      <c r="C211" s="20" t="s">
        <v>51</v>
      </c>
      <c r="D211" s="20" t="s">
        <v>99</v>
      </c>
      <c r="E211" s="20"/>
      <c r="F211" s="16">
        <v>244</v>
      </c>
    </row>
    <row r="212" spans="1:6" ht="60">
      <c r="A212" s="14" t="s">
        <v>182</v>
      </c>
      <c r="B212" s="20" t="s">
        <v>169</v>
      </c>
      <c r="C212" s="20" t="s">
        <v>51</v>
      </c>
      <c r="D212" s="20" t="s">
        <v>99</v>
      </c>
      <c r="E212" s="20"/>
      <c r="F212" s="16"/>
    </row>
    <row r="213" spans="1:6">
      <c r="A213" s="14" t="s">
        <v>174</v>
      </c>
      <c r="B213" s="20" t="s">
        <v>169</v>
      </c>
      <c r="C213" s="20" t="s">
        <v>51</v>
      </c>
      <c r="D213" s="20" t="s">
        <v>99</v>
      </c>
      <c r="E213" s="20"/>
      <c r="F213" s="16"/>
    </row>
    <row r="214" spans="1:6" ht="45">
      <c r="A214" s="30" t="s">
        <v>77</v>
      </c>
      <c r="B214" s="20" t="s">
        <v>169</v>
      </c>
      <c r="C214" s="20" t="s">
        <v>51</v>
      </c>
      <c r="D214" s="20" t="s">
        <v>99</v>
      </c>
      <c r="E214" s="20"/>
      <c r="F214" s="16">
        <v>244</v>
      </c>
    </row>
    <row r="215" spans="1:6" ht="90">
      <c r="A215" s="30" t="s">
        <v>183</v>
      </c>
      <c r="B215" s="20" t="s">
        <v>169</v>
      </c>
      <c r="C215" s="20" t="s">
        <v>51</v>
      </c>
      <c r="D215" s="20" t="s">
        <v>99</v>
      </c>
      <c r="E215" s="20"/>
      <c r="F215" s="16"/>
    </row>
    <row r="216" spans="1:6" ht="60">
      <c r="A216" s="30" t="s">
        <v>172</v>
      </c>
      <c r="B216" s="20" t="s">
        <v>169</v>
      </c>
      <c r="C216" s="20" t="s">
        <v>51</v>
      </c>
      <c r="D216" s="20" t="s">
        <v>99</v>
      </c>
      <c r="E216" s="20"/>
      <c r="F216" s="16">
        <v>810</v>
      </c>
    </row>
    <row r="217" spans="1:6">
      <c r="A217" s="14" t="s">
        <v>109</v>
      </c>
      <c r="B217" s="20" t="s">
        <v>169</v>
      </c>
      <c r="C217" s="20" t="s">
        <v>110</v>
      </c>
      <c r="D217" s="20" t="s">
        <v>15</v>
      </c>
      <c r="E217" s="20"/>
      <c r="F217" s="16"/>
    </row>
    <row r="218" spans="1:6">
      <c r="A218" s="14" t="s">
        <v>184</v>
      </c>
      <c r="B218" s="20" t="s">
        <v>169</v>
      </c>
      <c r="C218" s="20" t="s">
        <v>110</v>
      </c>
      <c r="D218" s="20" t="s">
        <v>14</v>
      </c>
      <c r="E218" s="20"/>
      <c r="F218" s="16"/>
    </row>
    <row r="219" spans="1:6">
      <c r="A219" s="14" t="s">
        <v>185</v>
      </c>
      <c r="B219" s="20" t="s">
        <v>169</v>
      </c>
      <c r="C219" s="20" t="s">
        <v>110</v>
      </c>
      <c r="D219" s="20" t="s">
        <v>14</v>
      </c>
      <c r="E219" s="20"/>
      <c r="F219" s="16"/>
    </row>
    <row r="220" spans="1:6" ht="60">
      <c r="A220" s="14" t="s">
        <v>186</v>
      </c>
      <c r="B220" s="20" t="s">
        <v>169</v>
      </c>
      <c r="C220" s="20" t="s">
        <v>110</v>
      </c>
      <c r="D220" s="20" t="s">
        <v>14</v>
      </c>
      <c r="E220" s="20"/>
      <c r="F220" s="16"/>
    </row>
    <row r="221" spans="1:6" ht="75">
      <c r="A221" s="14" t="s">
        <v>187</v>
      </c>
      <c r="B221" s="20" t="s">
        <v>169</v>
      </c>
      <c r="C221" s="20" t="s">
        <v>110</v>
      </c>
      <c r="D221" s="20" t="s">
        <v>14</v>
      </c>
      <c r="E221" s="20"/>
      <c r="F221" s="16"/>
    </row>
    <row r="222" spans="1:6" ht="60">
      <c r="A222" s="30" t="s">
        <v>172</v>
      </c>
      <c r="B222" s="20" t="s">
        <v>169</v>
      </c>
      <c r="C222" s="20" t="s">
        <v>110</v>
      </c>
      <c r="D222" s="20" t="s">
        <v>14</v>
      </c>
      <c r="E222" s="20"/>
      <c r="F222" s="16">
        <v>810</v>
      </c>
    </row>
    <row r="223" spans="1:6" ht="60">
      <c r="A223" s="14" t="s">
        <v>188</v>
      </c>
      <c r="B223" s="20" t="s">
        <v>169</v>
      </c>
      <c r="C223" s="20" t="s">
        <v>110</v>
      </c>
      <c r="D223" s="20" t="s">
        <v>14</v>
      </c>
      <c r="E223" s="20"/>
      <c r="F223" s="16"/>
    </row>
    <row r="224" spans="1:6" ht="45">
      <c r="A224" s="30" t="s">
        <v>189</v>
      </c>
      <c r="B224" s="20" t="s">
        <v>169</v>
      </c>
      <c r="C224" s="20" t="s">
        <v>110</v>
      </c>
      <c r="D224" s="20" t="s">
        <v>14</v>
      </c>
      <c r="E224" s="20"/>
      <c r="F224" s="16">
        <v>243</v>
      </c>
    </row>
    <row r="225" spans="1:6" ht="45">
      <c r="A225" s="30" t="s">
        <v>77</v>
      </c>
      <c r="B225" s="20" t="s">
        <v>169</v>
      </c>
      <c r="C225" s="20" t="s">
        <v>110</v>
      </c>
      <c r="D225" s="20" t="s">
        <v>14</v>
      </c>
      <c r="E225" s="20"/>
      <c r="F225" s="16">
        <v>244</v>
      </c>
    </row>
    <row r="226" spans="1:6" ht="60">
      <c r="A226" s="14" t="s">
        <v>190</v>
      </c>
      <c r="B226" s="20" t="s">
        <v>169</v>
      </c>
      <c r="C226" s="20" t="s">
        <v>110</v>
      </c>
      <c r="D226" s="20" t="s">
        <v>14</v>
      </c>
      <c r="E226" s="20"/>
      <c r="F226" s="16"/>
    </row>
    <row r="227" spans="1:6" ht="45">
      <c r="A227" s="30" t="s">
        <v>189</v>
      </c>
      <c r="B227" s="20" t="s">
        <v>169</v>
      </c>
      <c r="C227" s="20" t="s">
        <v>110</v>
      </c>
      <c r="D227" s="20" t="s">
        <v>14</v>
      </c>
      <c r="E227" s="20"/>
      <c r="F227" s="16">
        <v>243</v>
      </c>
    </row>
    <row r="228" spans="1:6" ht="45">
      <c r="A228" s="30" t="s">
        <v>77</v>
      </c>
      <c r="B228" s="20" t="s">
        <v>169</v>
      </c>
      <c r="C228" s="20" t="s">
        <v>110</v>
      </c>
      <c r="D228" s="20" t="s">
        <v>14</v>
      </c>
      <c r="E228" s="20"/>
      <c r="F228" s="16">
        <v>244</v>
      </c>
    </row>
    <row r="229" spans="1:6" ht="285">
      <c r="A229" s="14" t="s">
        <v>191</v>
      </c>
      <c r="B229" s="20" t="s">
        <v>169</v>
      </c>
      <c r="C229" s="20" t="s">
        <v>110</v>
      </c>
      <c r="D229" s="20" t="s">
        <v>14</v>
      </c>
      <c r="E229" s="20"/>
      <c r="F229" s="16"/>
    </row>
    <row r="230" spans="1:6" ht="60">
      <c r="A230" s="30" t="s">
        <v>172</v>
      </c>
      <c r="B230" s="20" t="s">
        <v>169</v>
      </c>
      <c r="C230" s="20" t="s">
        <v>110</v>
      </c>
      <c r="D230" s="20" t="s">
        <v>14</v>
      </c>
      <c r="E230" s="20"/>
      <c r="F230" s="16">
        <v>810</v>
      </c>
    </row>
    <row r="231" spans="1:6" ht="60">
      <c r="A231" s="14" t="s">
        <v>192</v>
      </c>
      <c r="B231" s="20" t="s">
        <v>169</v>
      </c>
      <c r="C231" s="20" t="s">
        <v>110</v>
      </c>
      <c r="D231" s="20" t="s">
        <v>14</v>
      </c>
      <c r="E231" s="20"/>
      <c r="F231" s="16"/>
    </row>
    <row r="232" spans="1:6" ht="45">
      <c r="A232" s="30" t="s">
        <v>77</v>
      </c>
      <c r="B232" s="20" t="s">
        <v>169</v>
      </c>
      <c r="C232" s="20" t="s">
        <v>110</v>
      </c>
      <c r="D232" s="20" t="s">
        <v>14</v>
      </c>
      <c r="E232" s="20"/>
      <c r="F232" s="16">
        <v>244</v>
      </c>
    </row>
    <row r="233" spans="1:6" ht="105">
      <c r="A233" s="30" t="s">
        <v>193</v>
      </c>
      <c r="B233" s="20" t="s">
        <v>169</v>
      </c>
      <c r="C233" s="20" t="s">
        <v>110</v>
      </c>
      <c r="D233" s="20" t="s">
        <v>14</v>
      </c>
      <c r="E233" s="20"/>
      <c r="F233" s="16"/>
    </row>
    <row r="234" spans="1:6" ht="60">
      <c r="A234" s="30" t="s">
        <v>172</v>
      </c>
      <c r="B234" s="20" t="s">
        <v>169</v>
      </c>
      <c r="C234" s="20" t="s">
        <v>110</v>
      </c>
      <c r="D234" s="20" t="s">
        <v>14</v>
      </c>
      <c r="E234" s="20"/>
      <c r="F234" s="16">
        <v>810</v>
      </c>
    </row>
    <row r="235" spans="1:6" ht="45">
      <c r="A235" s="30" t="s">
        <v>194</v>
      </c>
      <c r="B235" s="20" t="s">
        <v>169</v>
      </c>
      <c r="C235" s="20" t="s">
        <v>110</v>
      </c>
      <c r="D235" s="20" t="s">
        <v>14</v>
      </c>
      <c r="E235" s="20"/>
      <c r="F235" s="16"/>
    </row>
    <row r="236" spans="1:6" ht="45">
      <c r="A236" s="30" t="s">
        <v>77</v>
      </c>
      <c r="B236" s="20" t="s">
        <v>169</v>
      </c>
      <c r="C236" s="20" t="s">
        <v>110</v>
      </c>
      <c r="D236" s="20" t="s">
        <v>14</v>
      </c>
      <c r="E236" s="20"/>
      <c r="F236" s="16">
        <v>244</v>
      </c>
    </row>
    <row r="237" spans="1:6">
      <c r="A237" s="14" t="s">
        <v>195</v>
      </c>
      <c r="B237" s="20" t="s">
        <v>169</v>
      </c>
      <c r="C237" s="20" t="s">
        <v>110</v>
      </c>
      <c r="D237" s="20" t="s">
        <v>17</v>
      </c>
      <c r="E237" s="20"/>
      <c r="F237" s="16"/>
    </row>
    <row r="238" spans="1:6">
      <c r="A238" s="14" t="s">
        <v>196</v>
      </c>
      <c r="B238" s="20" t="s">
        <v>169</v>
      </c>
      <c r="C238" s="20" t="s">
        <v>110</v>
      </c>
      <c r="D238" s="20" t="s">
        <v>17</v>
      </c>
      <c r="E238" s="20"/>
      <c r="F238" s="16"/>
    </row>
    <row r="239" spans="1:6" ht="30">
      <c r="A239" s="14" t="s">
        <v>197</v>
      </c>
      <c r="B239" s="20" t="s">
        <v>169</v>
      </c>
      <c r="C239" s="20" t="s">
        <v>110</v>
      </c>
      <c r="D239" s="20" t="s">
        <v>17</v>
      </c>
      <c r="E239" s="20"/>
      <c r="F239" s="16"/>
    </row>
    <row r="240" spans="1:6" ht="45">
      <c r="A240" s="14" t="s">
        <v>198</v>
      </c>
      <c r="B240" s="20" t="s">
        <v>169</v>
      </c>
      <c r="C240" s="20" t="s">
        <v>110</v>
      </c>
      <c r="D240" s="20" t="s">
        <v>17</v>
      </c>
      <c r="E240" s="20"/>
      <c r="F240" s="16"/>
    </row>
    <row r="241" spans="1:6" ht="60">
      <c r="A241" s="30" t="s">
        <v>172</v>
      </c>
      <c r="B241" s="20" t="s">
        <v>169</v>
      </c>
      <c r="C241" s="20" t="s">
        <v>110</v>
      </c>
      <c r="D241" s="20" t="s">
        <v>17</v>
      </c>
      <c r="E241" s="20"/>
      <c r="F241" s="16">
        <v>810</v>
      </c>
    </row>
    <row r="242" spans="1:6" ht="75">
      <c r="A242" s="14" t="s">
        <v>199</v>
      </c>
      <c r="B242" s="20" t="s">
        <v>169</v>
      </c>
      <c r="C242" s="20" t="s">
        <v>110</v>
      </c>
      <c r="D242" s="20" t="s">
        <v>17</v>
      </c>
      <c r="E242" s="20"/>
      <c r="F242" s="16"/>
    </row>
    <row r="243" spans="1:6" ht="60">
      <c r="A243" s="30" t="s">
        <v>172</v>
      </c>
      <c r="B243" s="20" t="s">
        <v>169</v>
      </c>
      <c r="C243" s="20" t="s">
        <v>110</v>
      </c>
      <c r="D243" s="20" t="s">
        <v>17</v>
      </c>
      <c r="E243" s="20"/>
      <c r="F243" s="16">
        <v>810</v>
      </c>
    </row>
    <row r="244" spans="1:6">
      <c r="A244" s="14" t="s">
        <v>73</v>
      </c>
      <c r="B244" s="20" t="s">
        <v>169</v>
      </c>
      <c r="C244" s="20" t="s">
        <v>110</v>
      </c>
      <c r="D244" s="20" t="s">
        <v>17</v>
      </c>
      <c r="E244" s="20"/>
      <c r="F244" s="16"/>
    </row>
    <row r="245" spans="1:6" ht="60">
      <c r="A245" s="44" t="s">
        <v>200</v>
      </c>
      <c r="B245" s="20" t="s">
        <v>169</v>
      </c>
      <c r="C245" s="20" t="s">
        <v>110</v>
      </c>
      <c r="D245" s="20" t="s">
        <v>17</v>
      </c>
      <c r="E245" s="20"/>
      <c r="F245" s="16"/>
    </row>
    <row r="246" spans="1:6">
      <c r="A246" s="44" t="s">
        <v>174</v>
      </c>
      <c r="B246" s="20" t="s">
        <v>169</v>
      </c>
      <c r="C246" s="20" t="s">
        <v>110</v>
      </c>
      <c r="D246" s="20" t="s">
        <v>17</v>
      </c>
      <c r="E246" s="20"/>
      <c r="F246" s="16"/>
    </row>
    <row r="247" spans="1:6" ht="45">
      <c r="A247" s="30" t="s">
        <v>189</v>
      </c>
      <c r="B247" s="20" t="s">
        <v>169</v>
      </c>
      <c r="C247" s="20" t="s">
        <v>110</v>
      </c>
      <c r="D247" s="20" t="s">
        <v>17</v>
      </c>
      <c r="E247" s="20"/>
      <c r="F247" s="16">
        <v>243</v>
      </c>
    </row>
    <row r="248" spans="1:6" ht="45">
      <c r="A248" s="30" t="s">
        <v>77</v>
      </c>
      <c r="B248" s="20" t="s">
        <v>169</v>
      </c>
      <c r="C248" s="20" t="s">
        <v>110</v>
      </c>
      <c r="D248" s="20" t="s">
        <v>17</v>
      </c>
      <c r="E248" s="20"/>
      <c r="F248" s="16">
        <v>244</v>
      </c>
    </row>
    <row r="249" spans="1:6" ht="60">
      <c r="A249" s="26" t="s">
        <v>201</v>
      </c>
      <c r="B249" s="5" t="s">
        <v>169</v>
      </c>
      <c r="C249" s="5" t="s">
        <v>110</v>
      </c>
      <c r="D249" s="5" t="s">
        <v>17</v>
      </c>
      <c r="E249" s="20"/>
      <c r="F249" s="16"/>
    </row>
    <row r="250" spans="1:6">
      <c r="A250" s="44" t="s">
        <v>174</v>
      </c>
      <c r="B250" s="5" t="s">
        <v>169</v>
      </c>
      <c r="C250" s="5" t="s">
        <v>110</v>
      </c>
      <c r="D250" s="5" t="s">
        <v>17</v>
      </c>
      <c r="E250" s="20"/>
      <c r="F250" s="16"/>
    </row>
    <row r="251" spans="1:6" ht="120">
      <c r="A251" s="44" t="s">
        <v>202</v>
      </c>
      <c r="B251" s="5" t="s">
        <v>169</v>
      </c>
      <c r="C251" s="5" t="s">
        <v>110</v>
      </c>
      <c r="D251" s="5" t="s">
        <v>17</v>
      </c>
      <c r="E251" s="20"/>
      <c r="F251" s="16"/>
    </row>
    <row r="252" spans="1:6" ht="60">
      <c r="A252" s="30" t="s">
        <v>172</v>
      </c>
      <c r="B252" s="5" t="s">
        <v>169</v>
      </c>
      <c r="C252" s="5" t="s">
        <v>110</v>
      </c>
      <c r="D252" s="5" t="s">
        <v>17</v>
      </c>
      <c r="E252" s="20"/>
      <c r="F252" s="16">
        <v>810</v>
      </c>
    </row>
    <row r="253" spans="1:6">
      <c r="A253" s="14" t="s">
        <v>111</v>
      </c>
      <c r="B253" s="20" t="s">
        <v>169</v>
      </c>
      <c r="C253" s="20" t="s">
        <v>110</v>
      </c>
      <c r="D253" s="20" t="s">
        <v>24</v>
      </c>
      <c r="E253" s="20"/>
      <c r="F253" s="16"/>
    </row>
    <row r="254" spans="1:6" ht="30">
      <c r="A254" s="14" t="s">
        <v>203</v>
      </c>
      <c r="B254" s="20" t="s">
        <v>169</v>
      </c>
      <c r="C254" s="20" t="s">
        <v>110</v>
      </c>
      <c r="D254" s="20" t="s">
        <v>24</v>
      </c>
      <c r="E254" s="20"/>
      <c r="F254" s="16"/>
    </row>
    <row r="255" spans="1:6">
      <c r="A255" s="26" t="s">
        <v>204</v>
      </c>
      <c r="B255" s="5" t="s">
        <v>169</v>
      </c>
      <c r="C255" s="5" t="s">
        <v>110</v>
      </c>
      <c r="D255" s="5" t="s">
        <v>24</v>
      </c>
      <c r="E255" s="5"/>
      <c r="F255" s="16"/>
    </row>
    <row r="256" spans="1:6" ht="30">
      <c r="A256" s="26" t="s">
        <v>205</v>
      </c>
      <c r="B256" s="5" t="s">
        <v>169</v>
      </c>
      <c r="C256" s="5" t="s">
        <v>110</v>
      </c>
      <c r="D256" s="5" t="s">
        <v>24</v>
      </c>
      <c r="E256" s="5"/>
      <c r="F256" s="16"/>
    </row>
    <row r="257" spans="1:8" ht="45">
      <c r="A257" s="30" t="s">
        <v>77</v>
      </c>
      <c r="B257" s="20" t="s">
        <v>169</v>
      </c>
      <c r="C257" s="20" t="s">
        <v>110</v>
      </c>
      <c r="D257" s="20" t="s">
        <v>24</v>
      </c>
      <c r="E257" s="20"/>
      <c r="F257" s="16">
        <v>244</v>
      </c>
    </row>
    <row r="258" spans="1:8" ht="60">
      <c r="A258" s="45" t="s">
        <v>206</v>
      </c>
      <c r="B258" s="20" t="s">
        <v>169</v>
      </c>
      <c r="C258" s="20" t="s">
        <v>110</v>
      </c>
      <c r="D258" s="20" t="s">
        <v>24</v>
      </c>
      <c r="E258" s="20"/>
      <c r="F258" s="16"/>
    </row>
    <row r="259" spans="1:8" ht="60">
      <c r="A259" s="30" t="s">
        <v>172</v>
      </c>
      <c r="B259" s="20" t="s">
        <v>169</v>
      </c>
      <c r="C259" s="20" t="s">
        <v>110</v>
      </c>
      <c r="D259" s="20" t="s">
        <v>24</v>
      </c>
      <c r="E259" s="20"/>
      <c r="F259" s="16">
        <v>810</v>
      </c>
    </row>
    <row r="260" spans="1:8">
      <c r="A260" s="14" t="s">
        <v>207</v>
      </c>
      <c r="B260" s="20" t="s">
        <v>169</v>
      </c>
      <c r="C260" s="20" t="s">
        <v>110</v>
      </c>
      <c r="D260" s="20" t="s">
        <v>24</v>
      </c>
      <c r="E260" s="20"/>
      <c r="F260" s="16"/>
    </row>
    <row r="261" spans="1:8" ht="45">
      <c r="A261" s="30" t="s">
        <v>77</v>
      </c>
      <c r="B261" s="20" t="s">
        <v>169</v>
      </c>
      <c r="C261" s="20" t="s">
        <v>110</v>
      </c>
      <c r="D261" s="20" t="s">
        <v>24</v>
      </c>
      <c r="E261" s="20"/>
      <c r="F261" s="16">
        <v>244</v>
      </c>
    </row>
    <row r="262" spans="1:8" ht="30">
      <c r="A262" s="14" t="s">
        <v>208</v>
      </c>
      <c r="B262" s="20" t="s">
        <v>169</v>
      </c>
      <c r="C262" s="20" t="s">
        <v>110</v>
      </c>
      <c r="D262" s="20" t="s">
        <v>24</v>
      </c>
      <c r="E262" s="20"/>
      <c r="F262" s="16"/>
    </row>
    <row r="263" spans="1:8" ht="45">
      <c r="A263" s="30" t="s">
        <v>77</v>
      </c>
      <c r="B263" s="20" t="s">
        <v>169</v>
      </c>
      <c r="C263" s="20" t="s">
        <v>110</v>
      </c>
      <c r="D263" s="20" t="s">
        <v>24</v>
      </c>
      <c r="E263" s="20"/>
      <c r="F263" s="16">
        <v>244</v>
      </c>
    </row>
    <row r="264" spans="1:8">
      <c r="A264" s="14" t="s">
        <v>73</v>
      </c>
      <c r="B264" s="20" t="s">
        <v>169</v>
      </c>
      <c r="C264" s="20" t="s">
        <v>110</v>
      </c>
      <c r="D264" s="20" t="s">
        <v>24</v>
      </c>
      <c r="E264" s="20"/>
      <c r="F264" s="16"/>
    </row>
    <row r="265" spans="1:8" ht="60">
      <c r="A265" s="26" t="s">
        <v>209</v>
      </c>
      <c r="B265" s="20" t="s">
        <v>169</v>
      </c>
      <c r="C265" s="20" t="s">
        <v>110</v>
      </c>
      <c r="D265" s="20" t="s">
        <v>24</v>
      </c>
      <c r="E265" s="20"/>
      <c r="F265" s="16"/>
    </row>
    <row r="266" spans="1:8">
      <c r="A266" s="26" t="s">
        <v>174</v>
      </c>
      <c r="B266" s="20" t="s">
        <v>169</v>
      </c>
      <c r="C266" s="20" t="s">
        <v>110</v>
      </c>
      <c r="D266" s="20" t="s">
        <v>24</v>
      </c>
      <c r="E266" s="20"/>
      <c r="F266" s="16"/>
    </row>
    <row r="267" spans="1:8" ht="45">
      <c r="A267" s="30" t="s">
        <v>77</v>
      </c>
      <c r="B267" s="20" t="s">
        <v>169</v>
      </c>
      <c r="C267" s="20" t="s">
        <v>110</v>
      </c>
      <c r="D267" s="20" t="s">
        <v>24</v>
      </c>
      <c r="E267" s="20"/>
      <c r="F267" s="16">
        <v>244</v>
      </c>
    </row>
    <row r="268" spans="1:8" ht="45">
      <c r="A268" s="14" t="s">
        <v>210</v>
      </c>
      <c r="B268" s="20" t="s">
        <v>169</v>
      </c>
      <c r="C268" s="20" t="s">
        <v>110</v>
      </c>
      <c r="D268" s="20" t="s">
        <v>24</v>
      </c>
      <c r="E268" s="20"/>
      <c r="F268" s="16"/>
    </row>
    <row r="269" spans="1:8">
      <c r="A269" s="14" t="s">
        <v>174</v>
      </c>
      <c r="B269" s="20" t="s">
        <v>169</v>
      </c>
      <c r="C269" s="20" t="s">
        <v>110</v>
      </c>
      <c r="D269" s="20" t="s">
        <v>24</v>
      </c>
      <c r="E269" s="20"/>
      <c r="F269" s="16"/>
    </row>
    <row r="270" spans="1:8" ht="45">
      <c r="A270" s="30" t="s">
        <v>77</v>
      </c>
      <c r="B270" s="20" t="s">
        <v>169</v>
      </c>
      <c r="C270" s="20" t="s">
        <v>110</v>
      </c>
      <c r="D270" s="20" t="s">
        <v>24</v>
      </c>
      <c r="E270" s="20"/>
      <c r="F270" s="16">
        <v>244</v>
      </c>
    </row>
    <row r="271" spans="1:8">
      <c r="A271" s="44" t="s">
        <v>211</v>
      </c>
      <c r="B271" s="20" t="s">
        <v>169</v>
      </c>
      <c r="C271" s="20" t="s">
        <v>110</v>
      </c>
      <c r="D271" s="20" t="s">
        <v>24</v>
      </c>
      <c r="E271" s="20"/>
      <c r="F271" s="16">
        <v>880</v>
      </c>
    </row>
    <row r="272" spans="1:8">
      <c r="A272" s="14" t="s">
        <v>84</v>
      </c>
      <c r="B272" s="20" t="s">
        <v>169</v>
      </c>
      <c r="C272" s="20" t="s">
        <v>51</v>
      </c>
      <c r="D272" s="20" t="s">
        <v>15</v>
      </c>
      <c r="E272" s="20"/>
      <c r="F272" s="16"/>
      <c r="G272" s="36">
        <f>SUM(G273)</f>
        <v>295908</v>
      </c>
      <c r="H272" s="8">
        <f>SUM(H273)</f>
        <v>297433</v>
      </c>
    </row>
    <row r="273" spans="1:8">
      <c r="A273" s="14" t="s">
        <v>98</v>
      </c>
      <c r="B273" s="20" t="s">
        <v>169</v>
      </c>
      <c r="C273" s="20" t="s">
        <v>51</v>
      </c>
      <c r="D273" s="20" t="s">
        <v>99</v>
      </c>
      <c r="E273" s="20"/>
      <c r="F273" s="16"/>
      <c r="G273" s="36">
        <f>SUM(G274+G279)</f>
        <v>295908</v>
      </c>
      <c r="H273" s="8">
        <f>SUM(H274+H279)</f>
        <v>297433</v>
      </c>
    </row>
    <row r="274" spans="1:8">
      <c r="A274" s="14" t="s">
        <v>18</v>
      </c>
      <c r="B274" s="20" t="s">
        <v>169</v>
      </c>
      <c r="C274" s="20" t="s">
        <v>51</v>
      </c>
      <c r="D274" s="20" t="s">
        <v>99</v>
      </c>
      <c r="E274" s="20" t="s">
        <v>19</v>
      </c>
      <c r="F274" s="16"/>
      <c r="G274" s="36">
        <f>SUM(G275+G277)</f>
        <v>270734</v>
      </c>
      <c r="H274" s="8">
        <f>SUM(H275+H277)</f>
        <v>272259</v>
      </c>
    </row>
    <row r="275" spans="1:8" ht="60">
      <c r="A275" s="14" t="s">
        <v>179</v>
      </c>
      <c r="B275" s="20" t="s">
        <v>169</v>
      </c>
      <c r="C275" s="20" t="s">
        <v>51</v>
      </c>
      <c r="D275" s="20" t="s">
        <v>99</v>
      </c>
      <c r="E275" s="20" t="s">
        <v>212</v>
      </c>
      <c r="F275" s="16"/>
      <c r="G275" s="36">
        <f>SUM(G276)</f>
        <v>240832</v>
      </c>
      <c r="H275" s="36">
        <f>SUM(H276)</f>
        <v>240832</v>
      </c>
    </row>
    <row r="276" spans="1:8">
      <c r="A276" s="25" t="s">
        <v>28</v>
      </c>
      <c r="B276" s="20" t="s">
        <v>169</v>
      </c>
      <c r="C276" s="20" t="s">
        <v>51</v>
      </c>
      <c r="D276" s="20" t="s">
        <v>99</v>
      </c>
      <c r="E276" s="20" t="s">
        <v>212</v>
      </c>
      <c r="F276" s="16">
        <v>800</v>
      </c>
      <c r="G276" s="36">
        <v>240832</v>
      </c>
      <c r="H276" s="8">
        <v>240832</v>
      </c>
    </row>
    <row r="277" spans="1:8" ht="60">
      <c r="A277" s="14" t="s">
        <v>180</v>
      </c>
      <c r="B277" s="20" t="s">
        <v>169</v>
      </c>
      <c r="C277" s="20" t="s">
        <v>51</v>
      </c>
      <c r="D277" s="20" t="s">
        <v>99</v>
      </c>
      <c r="E277" s="20" t="s">
        <v>213</v>
      </c>
      <c r="F277" s="16"/>
      <c r="G277" s="36">
        <f>SUM(G278)</f>
        <v>29902</v>
      </c>
      <c r="H277" s="36">
        <f>SUM(H278)</f>
        <v>31427</v>
      </c>
    </row>
    <row r="278" spans="1:8">
      <c r="A278" s="25" t="s">
        <v>28</v>
      </c>
      <c r="B278" s="20" t="s">
        <v>169</v>
      </c>
      <c r="C278" s="20" t="s">
        <v>51</v>
      </c>
      <c r="D278" s="20" t="s">
        <v>99</v>
      </c>
      <c r="E278" s="20" t="s">
        <v>213</v>
      </c>
      <c r="F278" s="16">
        <v>800</v>
      </c>
      <c r="G278" s="36">
        <v>29902</v>
      </c>
      <c r="H278" s="8">
        <v>31427</v>
      </c>
    </row>
    <row r="279" spans="1:8">
      <c r="A279" s="14" t="s">
        <v>73</v>
      </c>
      <c r="B279" s="20" t="s">
        <v>169</v>
      </c>
      <c r="C279" s="20" t="s">
        <v>51</v>
      </c>
      <c r="D279" s="20" t="s">
        <v>99</v>
      </c>
      <c r="E279" s="20" t="s">
        <v>74</v>
      </c>
      <c r="F279" s="16"/>
      <c r="G279" s="36">
        <f>SUM(G280)</f>
        <v>25174</v>
      </c>
      <c r="H279" s="8">
        <f>SUM(H280)</f>
        <v>25174</v>
      </c>
    </row>
    <row r="280" spans="1:8" ht="60">
      <c r="A280" s="14" t="s">
        <v>214</v>
      </c>
      <c r="B280" s="20" t="s">
        <v>169</v>
      </c>
      <c r="C280" s="20" t="s">
        <v>51</v>
      </c>
      <c r="D280" s="20" t="s">
        <v>99</v>
      </c>
      <c r="E280" s="20" t="s">
        <v>215</v>
      </c>
      <c r="F280" s="16"/>
      <c r="G280" s="36">
        <f>SUM(G281)</f>
        <v>25174</v>
      </c>
      <c r="H280" s="36">
        <f>SUM(H281)</f>
        <v>25174</v>
      </c>
    </row>
    <row r="281" spans="1:8" ht="30">
      <c r="A281" s="21" t="s">
        <v>27</v>
      </c>
      <c r="B281" s="20" t="s">
        <v>169</v>
      </c>
      <c r="C281" s="20" t="s">
        <v>51</v>
      </c>
      <c r="D281" s="20" t="s">
        <v>99</v>
      </c>
      <c r="E281" s="20" t="s">
        <v>215</v>
      </c>
      <c r="F281" s="16">
        <v>200</v>
      </c>
      <c r="G281" s="36">
        <v>25174</v>
      </c>
      <c r="H281" s="8">
        <v>25174</v>
      </c>
    </row>
    <row r="282" spans="1:8">
      <c r="A282" s="14" t="s">
        <v>109</v>
      </c>
      <c r="B282" s="20" t="s">
        <v>169</v>
      </c>
      <c r="C282" s="20" t="s">
        <v>110</v>
      </c>
      <c r="D282" s="20" t="s">
        <v>15</v>
      </c>
      <c r="E282" s="20"/>
      <c r="F282" s="16"/>
      <c r="G282" s="36">
        <f>SUM(G283+G297+G306+G319)</f>
        <v>331248.40000000002</v>
      </c>
      <c r="H282" s="36">
        <f>SUM(H283+H297+H306+H319)</f>
        <v>315241.90000000002</v>
      </c>
    </row>
    <row r="283" spans="1:8" ht="15.75">
      <c r="A283" s="35" t="s">
        <v>184</v>
      </c>
      <c r="B283" s="20" t="s">
        <v>169</v>
      </c>
      <c r="C283" s="20" t="s">
        <v>110</v>
      </c>
      <c r="D283" s="20" t="s">
        <v>14</v>
      </c>
      <c r="E283" s="20"/>
      <c r="F283" s="16"/>
      <c r="G283" s="36">
        <f>SUM(G284)</f>
        <v>60550.899999999994</v>
      </c>
      <c r="H283" s="8">
        <f>SUM(H284)</f>
        <v>63638.999999999993</v>
      </c>
    </row>
    <row r="284" spans="1:8">
      <c r="A284" s="14" t="s">
        <v>18</v>
      </c>
      <c r="B284" s="20" t="s">
        <v>169</v>
      </c>
      <c r="C284" s="20" t="s">
        <v>110</v>
      </c>
      <c r="D284" s="20" t="s">
        <v>14</v>
      </c>
      <c r="E284" s="20" t="s">
        <v>19</v>
      </c>
      <c r="F284" s="16"/>
      <c r="G284" s="36">
        <f>G285+G287+G289+G291+G293+G295</f>
        <v>60550.899999999994</v>
      </c>
      <c r="H284" s="36">
        <f>H285+H287+H289+H291+H293+H295</f>
        <v>63638.999999999993</v>
      </c>
    </row>
    <row r="285" spans="1:8" ht="75">
      <c r="A285" s="14" t="s">
        <v>187</v>
      </c>
      <c r="B285" s="20" t="s">
        <v>169</v>
      </c>
      <c r="C285" s="20" t="s">
        <v>110</v>
      </c>
      <c r="D285" s="20" t="s">
        <v>14</v>
      </c>
      <c r="E285" s="20" t="s">
        <v>216</v>
      </c>
      <c r="F285" s="16"/>
      <c r="G285" s="36">
        <f>SUM(G286)</f>
        <v>24732.799999999999</v>
      </c>
      <c r="H285" s="36">
        <f>SUM(H286)</f>
        <v>25994.2</v>
      </c>
    </row>
    <row r="286" spans="1:8">
      <c r="A286" s="25" t="s">
        <v>28</v>
      </c>
      <c r="B286" s="20" t="s">
        <v>169</v>
      </c>
      <c r="C286" s="20" t="s">
        <v>110</v>
      </c>
      <c r="D286" s="20" t="s">
        <v>14</v>
      </c>
      <c r="E286" s="20" t="s">
        <v>216</v>
      </c>
      <c r="F286" s="16">
        <v>800</v>
      </c>
      <c r="G286" s="36">
        <v>24732.799999999999</v>
      </c>
      <c r="H286" s="8">
        <v>25994.2</v>
      </c>
    </row>
    <row r="287" spans="1:8" ht="285">
      <c r="A287" s="14" t="s">
        <v>191</v>
      </c>
      <c r="B287" s="20" t="s">
        <v>169</v>
      </c>
      <c r="C287" s="20" t="s">
        <v>110</v>
      </c>
      <c r="D287" s="20" t="s">
        <v>14</v>
      </c>
      <c r="E287" s="20" t="s">
        <v>217</v>
      </c>
      <c r="F287" s="16"/>
      <c r="G287" s="36">
        <f>SUM(G288)</f>
        <v>14608.9</v>
      </c>
      <c r="H287" s="36">
        <f>SUM(H288)</f>
        <v>15353.9</v>
      </c>
    </row>
    <row r="288" spans="1:8">
      <c r="A288" s="25" t="s">
        <v>28</v>
      </c>
      <c r="B288" s="20" t="s">
        <v>169</v>
      </c>
      <c r="C288" s="20" t="s">
        <v>110</v>
      </c>
      <c r="D288" s="20" t="s">
        <v>14</v>
      </c>
      <c r="E288" s="20" t="s">
        <v>217</v>
      </c>
      <c r="F288" s="16">
        <v>800</v>
      </c>
      <c r="G288" s="36">
        <v>14608.9</v>
      </c>
      <c r="H288" s="8">
        <v>15353.9</v>
      </c>
    </row>
    <row r="289" spans="1:12" ht="45">
      <c r="A289" s="30" t="s">
        <v>194</v>
      </c>
      <c r="B289" s="20" t="s">
        <v>169</v>
      </c>
      <c r="C289" s="20" t="s">
        <v>110</v>
      </c>
      <c r="D289" s="20" t="s">
        <v>14</v>
      </c>
      <c r="E289" s="20" t="s">
        <v>218</v>
      </c>
      <c r="F289" s="16"/>
      <c r="G289" s="36">
        <f>SUM(G290)</f>
        <v>4918.7</v>
      </c>
      <c r="H289" s="36">
        <f>SUM(H290)</f>
        <v>5169.6000000000004</v>
      </c>
    </row>
    <row r="290" spans="1:12" ht="30">
      <c r="A290" s="21" t="s">
        <v>27</v>
      </c>
      <c r="B290" s="20" t="s">
        <v>169</v>
      </c>
      <c r="C290" s="20" t="s">
        <v>110</v>
      </c>
      <c r="D290" s="20" t="s">
        <v>14</v>
      </c>
      <c r="E290" s="20" t="s">
        <v>218</v>
      </c>
      <c r="F290" s="16">
        <v>200</v>
      </c>
      <c r="G290" s="36">
        <v>4918.7</v>
      </c>
      <c r="H290" s="8">
        <v>5169.6000000000004</v>
      </c>
    </row>
    <row r="291" spans="1:12" ht="30">
      <c r="A291" s="14" t="s">
        <v>219</v>
      </c>
      <c r="B291" s="20" t="s">
        <v>169</v>
      </c>
      <c r="C291" s="20" t="s">
        <v>110</v>
      </c>
      <c r="D291" s="20" t="s">
        <v>14</v>
      </c>
      <c r="E291" s="20" t="s">
        <v>220</v>
      </c>
      <c r="F291" s="16"/>
      <c r="G291" s="36">
        <f>SUM(G292)</f>
        <v>12717.1</v>
      </c>
      <c r="H291" s="36">
        <f>SUM(H292)</f>
        <v>13365.7</v>
      </c>
    </row>
    <row r="292" spans="1:12" ht="30">
      <c r="A292" s="21" t="s">
        <v>27</v>
      </c>
      <c r="B292" s="20" t="s">
        <v>169</v>
      </c>
      <c r="C292" s="20" t="s">
        <v>110</v>
      </c>
      <c r="D292" s="20" t="s">
        <v>14</v>
      </c>
      <c r="E292" s="20" t="s">
        <v>220</v>
      </c>
      <c r="F292" s="16">
        <v>200</v>
      </c>
      <c r="G292" s="36">
        <v>12717.1</v>
      </c>
      <c r="H292" s="8">
        <v>13365.7</v>
      </c>
      <c r="K292" s="24"/>
      <c r="L292" s="24"/>
    </row>
    <row r="293" spans="1:12" ht="60">
      <c r="A293" s="14" t="s">
        <v>190</v>
      </c>
      <c r="B293" s="20" t="s">
        <v>169</v>
      </c>
      <c r="C293" s="20" t="s">
        <v>110</v>
      </c>
      <c r="D293" s="20" t="s">
        <v>14</v>
      </c>
      <c r="E293" s="20" t="s">
        <v>221</v>
      </c>
      <c r="F293" s="16"/>
      <c r="G293" s="36">
        <f>SUM(G294)</f>
        <v>2522.4</v>
      </c>
      <c r="H293" s="36">
        <f>SUM(H294)</f>
        <v>2651</v>
      </c>
    </row>
    <row r="294" spans="1:12" ht="30">
      <c r="A294" s="21" t="s">
        <v>27</v>
      </c>
      <c r="B294" s="20" t="s">
        <v>169</v>
      </c>
      <c r="C294" s="20" t="s">
        <v>110</v>
      </c>
      <c r="D294" s="20" t="s">
        <v>14</v>
      </c>
      <c r="E294" s="20" t="s">
        <v>221</v>
      </c>
      <c r="F294" s="16">
        <v>200</v>
      </c>
      <c r="G294" s="36">
        <v>2522.4</v>
      </c>
      <c r="H294" s="8">
        <v>2651</v>
      </c>
    </row>
    <row r="295" spans="1:12" ht="60">
      <c r="A295" s="14" t="s">
        <v>192</v>
      </c>
      <c r="B295" s="20" t="s">
        <v>169</v>
      </c>
      <c r="C295" s="20" t="s">
        <v>110</v>
      </c>
      <c r="D295" s="20" t="s">
        <v>14</v>
      </c>
      <c r="E295" s="20" t="s">
        <v>222</v>
      </c>
      <c r="F295" s="16"/>
      <c r="G295" s="36">
        <f>SUM(G296)</f>
        <v>1051</v>
      </c>
      <c r="H295" s="36">
        <f>SUM(H296)</f>
        <v>1104.5999999999999</v>
      </c>
    </row>
    <row r="296" spans="1:12" ht="30">
      <c r="A296" s="21" t="s">
        <v>27</v>
      </c>
      <c r="B296" s="20" t="s">
        <v>169</v>
      </c>
      <c r="C296" s="20" t="s">
        <v>110</v>
      </c>
      <c r="D296" s="20" t="s">
        <v>14</v>
      </c>
      <c r="E296" s="20" t="s">
        <v>222</v>
      </c>
      <c r="F296" s="16">
        <v>200</v>
      </c>
      <c r="G296" s="36">
        <v>1051</v>
      </c>
      <c r="H296" s="8">
        <v>1104.5999999999999</v>
      </c>
    </row>
    <row r="297" spans="1:12">
      <c r="A297" s="14" t="s">
        <v>195</v>
      </c>
      <c r="B297" s="20" t="s">
        <v>169</v>
      </c>
      <c r="C297" s="20" t="s">
        <v>110</v>
      </c>
      <c r="D297" s="20" t="s">
        <v>17</v>
      </c>
      <c r="E297" s="20"/>
      <c r="F297" s="16"/>
      <c r="G297" s="36">
        <f>SUM(G298+G303)</f>
        <v>25950.5</v>
      </c>
      <c r="H297" s="8">
        <f>SUM(H298+H303)</f>
        <v>26049.9</v>
      </c>
    </row>
    <row r="298" spans="1:12">
      <c r="A298" s="14" t="s">
        <v>18</v>
      </c>
      <c r="B298" s="20" t="s">
        <v>169</v>
      </c>
      <c r="C298" s="20" t="s">
        <v>110</v>
      </c>
      <c r="D298" s="20" t="s">
        <v>17</v>
      </c>
      <c r="E298" s="20" t="s">
        <v>19</v>
      </c>
      <c r="F298" s="16"/>
      <c r="G298" s="36">
        <f>SUM(G299+G301)</f>
        <v>11846.800000000001</v>
      </c>
      <c r="H298" s="8">
        <f>SUM(H299+H301)</f>
        <v>11946.2</v>
      </c>
    </row>
    <row r="299" spans="1:12" ht="45">
      <c r="A299" s="14" t="s">
        <v>198</v>
      </c>
      <c r="B299" s="20" t="s">
        <v>169</v>
      </c>
      <c r="C299" s="20" t="s">
        <v>110</v>
      </c>
      <c r="D299" s="20" t="s">
        <v>17</v>
      </c>
      <c r="E299" s="20" t="s">
        <v>223</v>
      </c>
      <c r="F299" s="16"/>
      <c r="G299" s="36">
        <f>SUM(G300)</f>
        <v>9898.6</v>
      </c>
      <c r="H299" s="36">
        <f>SUM(H300)</f>
        <v>9898.6</v>
      </c>
    </row>
    <row r="300" spans="1:12">
      <c r="A300" s="25" t="s">
        <v>28</v>
      </c>
      <c r="B300" s="20" t="s">
        <v>169</v>
      </c>
      <c r="C300" s="20" t="s">
        <v>110</v>
      </c>
      <c r="D300" s="20" t="s">
        <v>17</v>
      </c>
      <c r="E300" s="20" t="s">
        <v>223</v>
      </c>
      <c r="F300" s="16">
        <v>800</v>
      </c>
      <c r="G300" s="36">
        <v>9898.6</v>
      </c>
      <c r="H300" s="8">
        <v>9898.6</v>
      </c>
    </row>
    <row r="301" spans="1:12" ht="75">
      <c r="A301" s="14" t="s">
        <v>199</v>
      </c>
      <c r="B301" s="20" t="s">
        <v>169</v>
      </c>
      <c r="C301" s="20" t="s">
        <v>110</v>
      </c>
      <c r="D301" s="20" t="s">
        <v>17</v>
      </c>
      <c r="E301" s="20" t="s">
        <v>224</v>
      </c>
      <c r="F301" s="16"/>
      <c r="G301" s="36">
        <f>SUM(G302)</f>
        <v>1948.2</v>
      </c>
      <c r="H301" s="36">
        <f>SUM(H302)</f>
        <v>2047.6</v>
      </c>
    </row>
    <row r="302" spans="1:12">
      <c r="A302" s="25" t="s">
        <v>28</v>
      </c>
      <c r="B302" s="20" t="s">
        <v>169</v>
      </c>
      <c r="C302" s="20" t="s">
        <v>110</v>
      </c>
      <c r="D302" s="20" t="s">
        <v>17</v>
      </c>
      <c r="E302" s="20" t="s">
        <v>224</v>
      </c>
      <c r="F302" s="16">
        <v>800</v>
      </c>
      <c r="G302" s="36">
        <v>1948.2</v>
      </c>
      <c r="H302" s="8">
        <v>2047.6</v>
      </c>
    </row>
    <row r="303" spans="1:12" ht="30">
      <c r="A303" s="30" t="s">
        <v>56</v>
      </c>
      <c r="B303" s="20" t="s">
        <v>169</v>
      </c>
      <c r="C303" s="20" t="s">
        <v>110</v>
      </c>
      <c r="D303" s="20" t="s">
        <v>17</v>
      </c>
      <c r="E303" s="20" t="s">
        <v>58</v>
      </c>
      <c r="F303" s="16"/>
      <c r="G303" s="36">
        <v>14103.7</v>
      </c>
      <c r="H303" s="8">
        <v>14103.7</v>
      </c>
    </row>
    <row r="304" spans="1:12" ht="75">
      <c r="A304" s="30" t="s">
        <v>225</v>
      </c>
      <c r="B304" s="20" t="s">
        <v>169</v>
      </c>
      <c r="C304" s="20" t="s">
        <v>110</v>
      </c>
      <c r="D304" s="20" t="s">
        <v>17</v>
      </c>
      <c r="E304" s="20" t="s">
        <v>226</v>
      </c>
      <c r="F304" s="16"/>
      <c r="G304" s="36">
        <f>SUM(G305)</f>
        <v>14103.7</v>
      </c>
      <c r="H304" s="36">
        <f>SUM(H305)</f>
        <v>14103.7</v>
      </c>
    </row>
    <row r="305" spans="1:256">
      <c r="A305" s="25" t="s">
        <v>28</v>
      </c>
      <c r="B305" s="20" t="s">
        <v>169</v>
      </c>
      <c r="C305" s="20" t="s">
        <v>110</v>
      </c>
      <c r="D305" s="20" t="s">
        <v>17</v>
      </c>
      <c r="E305" s="20" t="s">
        <v>226</v>
      </c>
      <c r="F305" s="16">
        <v>800</v>
      </c>
      <c r="G305" s="36">
        <v>14103.7</v>
      </c>
      <c r="H305" s="8">
        <v>14103.7</v>
      </c>
    </row>
    <row r="306" spans="1:256">
      <c r="A306" s="14" t="s">
        <v>111</v>
      </c>
      <c r="B306" s="20" t="s">
        <v>169</v>
      </c>
      <c r="C306" s="20" t="s">
        <v>110</v>
      </c>
      <c r="D306" s="20" t="s">
        <v>24</v>
      </c>
      <c r="E306" s="20"/>
      <c r="F306" s="16"/>
      <c r="G306" s="36">
        <f>SUM(G307+G316)</f>
        <v>214804.6</v>
      </c>
      <c r="H306" s="8">
        <f>SUM(H307)</f>
        <v>194114.59999999998</v>
      </c>
    </row>
    <row r="307" spans="1:256">
      <c r="A307" s="14" t="s">
        <v>18</v>
      </c>
      <c r="B307" s="20" t="s">
        <v>169</v>
      </c>
      <c r="C307" s="20" t="s">
        <v>110</v>
      </c>
      <c r="D307" s="20" t="s">
        <v>24</v>
      </c>
      <c r="E307" s="20" t="s">
        <v>19</v>
      </c>
      <c r="F307" s="16"/>
      <c r="G307" s="36">
        <f>SUM(G308+G310+G312+G314)</f>
        <v>184804.6</v>
      </c>
      <c r="H307" s="8">
        <f>SUM(H308+H310+H312+H314)</f>
        <v>194114.59999999998</v>
      </c>
    </row>
    <row r="308" spans="1:256" ht="30">
      <c r="A308" s="26" t="s">
        <v>205</v>
      </c>
      <c r="B308" s="5" t="s">
        <v>169</v>
      </c>
      <c r="C308" s="5" t="s">
        <v>110</v>
      </c>
      <c r="D308" s="5" t="s">
        <v>24</v>
      </c>
      <c r="E308" s="5" t="s">
        <v>227</v>
      </c>
      <c r="F308" s="16"/>
      <c r="G308" s="36">
        <f>SUM(G309)</f>
        <v>56883</v>
      </c>
      <c r="H308" s="36">
        <f>SUM(H309)</f>
        <v>59669</v>
      </c>
    </row>
    <row r="309" spans="1:256" ht="30">
      <c r="A309" s="21" t="s">
        <v>27</v>
      </c>
      <c r="B309" s="5" t="s">
        <v>169</v>
      </c>
      <c r="C309" s="5" t="s">
        <v>110</v>
      </c>
      <c r="D309" s="5" t="s">
        <v>24</v>
      </c>
      <c r="E309" s="5" t="s">
        <v>227</v>
      </c>
      <c r="F309" s="16">
        <v>200</v>
      </c>
      <c r="G309" s="36">
        <v>56883</v>
      </c>
      <c r="H309" s="8">
        <v>59669</v>
      </c>
    </row>
    <row r="310" spans="1:256" ht="60">
      <c r="A310" s="45" t="s">
        <v>206</v>
      </c>
      <c r="B310" s="20" t="s">
        <v>169</v>
      </c>
      <c r="C310" s="20" t="s">
        <v>110</v>
      </c>
      <c r="D310" s="20" t="s">
        <v>24</v>
      </c>
      <c r="E310" s="20" t="s">
        <v>228</v>
      </c>
      <c r="F310" s="16"/>
      <c r="G310" s="36">
        <f>SUM(G311)</f>
        <v>56757.2</v>
      </c>
      <c r="H310" s="36">
        <f>SUM(H311)</f>
        <v>59651.8</v>
      </c>
    </row>
    <row r="311" spans="1:256">
      <c r="A311" s="25" t="s">
        <v>28</v>
      </c>
      <c r="B311" s="20" t="s">
        <v>169</v>
      </c>
      <c r="C311" s="20" t="s">
        <v>110</v>
      </c>
      <c r="D311" s="20" t="s">
        <v>24</v>
      </c>
      <c r="E311" s="20" t="s">
        <v>228</v>
      </c>
      <c r="F311" s="16">
        <v>800</v>
      </c>
      <c r="G311" s="36">
        <v>56757.2</v>
      </c>
      <c r="H311" s="8">
        <v>59651.8</v>
      </c>
    </row>
    <row r="312" spans="1:256" ht="75">
      <c r="A312" s="14" t="s">
        <v>229</v>
      </c>
      <c r="B312" s="20" t="s">
        <v>169</v>
      </c>
      <c r="C312" s="20" t="s">
        <v>110</v>
      </c>
      <c r="D312" s="20" t="s">
        <v>24</v>
      </c>
      <c r="E312" s="20" t="s">
        <v>230</v>
      </c>
      <c r="F312" s="16"/>
      <c r="G312" s="36">
        <f>SUM(G313)</f>
        <v>41450.5</v>
      </c>
      <c r="H312" s="36">
        <f>SUM(H313)</f>
        <v>43564.5</v>
      </c>
    </row>
    <row r="313" spans="1:256">
      <c r="A313" s="25" t="s">
        <v>28</v>
      </c>
      <c r="B313" s="20" t="s">
        <v>169</v>
      </c>
      <c r="C313" s="20" t="s">
        <v>110</v>
      </c>
      <c r="D313" s="20" t="s">
        <v>24</v>
      </c>
      <c r="E313" s="20" t="s">
        <v>230</v>
      </c>
      <c r="F313" s="16">
        <v>800</v>
      </c>
      <c r="G313" s="36">
        <v>41450.5</v>
      </c>
      <c r="H313" s="8">
        <v>43564.5</v>
      </c>
    </row>
    <row r="314" spans="1:256" ht="30">
      <c r="A314" s="14" t="s">
        <v>208</v>
      </c>
      <c r="B314" s="20" t="s">
        <v>169</v>
      </c>
      <c r="C314" s="20" t="s">
        <v>110</v>
      </c>
      <c r="D314" s="20" t="s">
        <v>24</v>
      </c>
      <c r="E314" s="20" t="s">
        <v>231</v>
      </c>
      <c r="F314" s="16"/>
      <c r="G314" s="36">
        <f>SUM(G315)</f>
        <v>29713.9</v>
      </c>
      <c r="H314" s="36">
        <f>SUM(H315)</f>
        <v>31229.3</v>
      </c>
    </row>
    <row r="315" spans="1:256" ht="30">
      <c r="A315" s="21" t="s">
        <v>27</v>
      </c>
      <c r="B315" s="20" t="s">
        <v>169</v>
      </c>
      <c r="C315" s="20" t="s">
        <v>110</v>
      </c>
      <c r="D315" s="20" t="s">
        <v>24</v>
      </c>
      <c r="E315" s="20" t="s">
        <v>231</v>
      </c>
      <c r="F315" s="16">
        <v>200</v>
      </c>
      <c r="G315" s="36">
        <v>29713.9</v>
      </c>
      <c r="H315" s="8">
        <v>31229.3</v>
      </c>
    </row>
    <row r="316" spans="1:256">
      <c r="A316" s="21" t="s">
        <v>73</v>
      </c>
      <c r="B316" s="20" t="s">
        <v>169</v>
      </c>
      <c r="C316" s="20" t="s">
        <v>110</v>
      </c>
      <c r="D316" s="20" t="s">
        <v>24</v>
      </c>
      <c r="E316" s="20" t="s">
        <v>74</v>
      </c>
      <c r="F316" s="16"/>
      <c r="G316" s="36">
        <v>30000</v>
      </c>
    </row>
    <row r="317" spans="1:256" ht="45">
      <c r="A317" s="21" t="s">
        <v>232</v>
      </c>
      <c r="B317" s="46" t="s">
        <v>169</v>
      </c>
      <c r="C317" s="47" t="s">
        <v>110</v>
      </c>
      <c r="D317" s="46" t="s">
        <v>24</v>
      </c>
      <c r="E317" s="48" t="s">
        <v>233</v>
      </c>
      <c r="F317" s="16"/>
      <c r="G317" s="36">
        <v>30000</v>
      </c>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2"/>
      <c r="BQ317" s="2"/>
      <c r="BR317" s="2"/>
      <c r="BS317" s="2"/>
      <c r="BT317" s="2"/>
      <c r="BU317" s="2"/>
      <c r="BV317" s="2"/>
      <c r="BW317" s="2"/>
      <c r="BX317" s="2"/>
      <c r="BY317" s="2"/>
      <c r="BZ317" s="2"/>
      <c r="CA317" s="2"/>
      <c r="CB317" s="2"/>
      <c r="CC317" s="2"/>
      <c r="CD317" s="2"/>
      <c r="CE317" s="2"/>
      <c r="CF317" s="2"/>
      <c r="CG317" s="2"/>
      <c r="CH317" s="2"/>
      <c r="CI317" s="2"/>
      <c r="CJ317" s="2"/>
      <c r="CK317" s="2"/>
      <c r="CL317" s="2"/>
      <c r="CM317" s="2"/>
      <c r="CN317" s="2"/>
      <c r="CO317" s="2"/>
      <c r="CP317" s="2"/>
      <c r="CQ317" s="2"/>
      <c r="CR317" s="2"/>
      <c r="CS317" s="2"/>
      <c r="CT317" s="2"/>
      <c r="CU317" s="2"/>
      <c r="CV317" s="2"/>
      <c r="CW317" s="2"/>
      <c r="CX317" s="2"/>
      <c r="CY317" s="2"/>
      <c r="CZ317" s="2"/>
      <c r="DA317" s="2"/>
      <c r="DB317" s="2"/>
      <c r="DC317" s="2"/>
      <c r="DD317" s="2"/>
      <c r="DE317" s="2"/>
      <c r="DF317" s="2"/>
      <c r="DG317" s="2"/>
      <c r="DH317" s="2"/>
      <c r="DI317" s="2"/>
      <c r="DJ317" s="2"/>
      <c r="DK317" s="2"/>
      <c r="DL317" s="2"/>
      <c r="DM317" s="2"/>
      <c r="DN317" s="2"/>
      <c r="DO317" s="2"/>
      <c r="DP317" s="2"/>
      <c r="DQ317" s="2"/>
      <c r="DR317" s="2"/>
      <c r="DS317" s="2"/>
      <c r="DT317" s="2"/>
      <c r="DU317" s="2"/>
      <c r="DV317" s="2"/>
      <c r="DW317" s="2"/>
      <c r="DX317" s="2"/>
      <c r="DY317" s="2"/>
      <c r="DZ317" s="2"/>
      <c r="EA317" s="2"/>
      <c r="EB317" s="2"/>
      <c r="EC317" s="2"/>
      <c r="ED317" s="2"/>
      <c r="EE317" s="2"/>
      <c r="EF317" s="2"/>
      <c r="EG317" s="2"/>
      <c r="EH317" s="2"/>
      <c r="EI317" s="2"/>
      <c r="EJ317" s="2"/>
      <c r="EK317" s="2"/>
      <c r="EL317" s="2"/>
      <c r="EM317" s="2"/>
      <c r="EN317" s="2"/>
      <c r="EO317" s="2"/>
      <c r="EP317" s="2"/>
      <c r="EQ317" s="2"/>
      <c r="ER317" s="2"/>
      <c r="ES317" s="2"/>
      <c r="ET317" s="2"/>
      <c r="EU317" s="2"/>
      <c r="EV317" s="2"/>
      <c r="EW317" s="2"/>
      <c r="EX317" s="2"/>
      <c r="EY317" s="2"/>
      <c r="EZ317" s="2"/>
      <c r="FA317" s="2"/>
      <c r="FB317" s="2"/>
      <c r="FC317" s="2"/>
      <c r="FD317" s="2"/>
      <c r="FE317" s="2"/>
      <c r="FF317" s="2"/>
      <c r="FG317" s="2"/>
      <c r="FH317" s="2"/>
      <c r="FI317" s="2"/>
      <c r="FJ317" s="2"/>
      <c r="FK317" s="2"/>
      <c r="FL317" s="2"/>
      <c r="FM317" s="2"/>
      <c r="FN317" s="2"/>
      <c r="FO317" s="2"/>
      <c r="FP317" s="2"/>
      <c r="FQ317" s="2"/>
      <c r="FR317" s="2"/>
      <c r="FS317" s="2"/>
      <c r="FT317" s="2"/>
      <c r="FU317" s="2"/>
      <c r="FV317" s="2"/>
      <c r="FW317" s="2"/>
      <c r="FX317" s="2"/>
      <c r="FY317" s="2"/>
      <c r="FZ317" s="2"/>
      <c r="GA317" s="2"/>
      <c r="GB317" s="2"/>
      <c r="GC317" s="2"/>
      <c r="GD317" s="2"/>
      <c r="GE317" s="2"/>
      <c r="GF317" s="2"/>
      <c r="GG317" s="2"/>
      <c r="GH317" s="2"/>
      <c r="GI317" s="2"/>
      <c r="GJ317" s="2"/>
      <c r="GK317" s="2"/>
      <c r="GL317" s="2"/>
      <c r="GM317" s="2"/>
      <c r="GN317" s="2"/>
      <c r="GO317" s="2"/>
      <c r="GP317" s="2"/>
      <c r="GQ317" s="2"/>
      <c r="GR317" s="2"/>
      <c r="GS317" s="2"/>
      <c r="GT317" s="2"/>
      <c r="GU317" s="2"/>
      <c r="GV317" s="2"/>
      <c r="GW317" s="2"/>
      <c r="GX317" s="2"/>
      <c r="GY317" s="2"/>
      <c r="GZ317" s="2"/>
      <c r="HA317" s="2"/>
      <c r="HB317" s="2"/>
      <c r="HC317" s="2"/>
      <c r="HD317" s="2"/>
      <c r="HE317" s="2"/>
      <c r="HF317" s="2"/>
      <c r="HG317" s="2"/>
      <c r="HH317" s="2"/>
      <c r="HI317" s="2"/>
      <c r="HJ317" s="2"/>
      <c r="HK317" s="2"/>
      <c r="HL317" s="2"/>
      <c r="HM317" s="2"/>
      <c r="HN317" s="2"/>
      <c r="HO317" s="2"/>
      <c r="HP317" s="2"/>
      <c r="HQ317" s="2"/>
      <c r="HR317" s="2"/>
      <c r="HS317" s="2"/>
      <c r="HT317" s="2"/>
      <c r="HU317" s="2"/>
      <c r="HV317" s="2"/>
      <c r="HW317" s="2"/>
      <c r="HX317" s="2"/>
      <c r="HY317" s="2"/>
      <c r="HZ317" s="2"/>
      <c r="IA317" s="2"/>
      <c r="IB317" s="2"/>
      <c r="IC317" s="2"/>
      <c r="ID317" s="2"/>
      <c r="IE317" s="2"/>
      <c r="IF317" s="2"/>
      <c r="IG317" s="2"/>
      <c r="IH317" s="2"/>
      <c r="II317" s="2"/>
      <c r="IJ317" s="2"/>
      <c r="IK317" s="2"/>
      <c r="IL317" s="2"/>
      <c r="IM317" s="2"/>
      <c r="IN317" s="2"/>
      <c r="IO317" s="2"/>
      <c r="IP317" s="2"/>
      <c r="IQ317" s="2"/>
      <c r="IR317" s="2"/>
      <c r="IS317" s="2"/>
      <c r="IT317" s="2"/>
      <c r="IU317" s="2"/>
      <c r="IV317" s="2"/>
    </row>
    <row r="318" spans="1:256" ht="30">
      <c r="A318" s="21" t="s">
        <v>27</v>
      </c>
      <c r="B318" s="46" t="s">
        <v>169</v>
      </c>
      <c r="C318" s="47" t="s">
        <v>110</v>
      </c>
      <c r="D318" s="46" t="s">
        <v>24</v>
      </c>
      <c r="E318" s="48" t="s">
        <v>233</v>
      </c>
      <c r="F318" s="16">
        <v>200</v>
      </c>
      <c r="G318" s="36">
        <v>30000</v>
      </c>
    </row>
    <row r="319" spans="1:256" ht="30">
      <c r="A319" s="14" t="s">
        <v>116</v>
      </c>
      <c r="B319" s="20" t="s">
        <v>169</v>
      </c>
      <c r="C319" s="20" t="s">
        <v>110</v>
      </c>
      <c r="D319" s="20" t="s">
        <v>110</v>
      </c>
      <c r="E319" s="20"/>
      <c r="F319" s="16"/>
      <c r="G319" s="8">
        <f>SUM(G320)</f>
        <v>29942.400000000001</v>
      </c>
      <c r="H319" s="8">
        <f>SUM(H320)</f>
        <v>31438.399999999998</v>
      </c>
    </row>
    <row r="320" spans="1:256">
      <c r="A320" s="14" t="s">
        <v>18</v>
      </c>
      <c r="B320" s="20" t="s">
        <v>169</v>
      </c>
      <c r="C320" s="20" t="s">
        <v>110</v>
      </c>
      <c r="D320" s="20" t="s">
        <v>110</v>
      </c>
      <c r="E320" s="20" t="s">
        <v>19</v>
      </c>
      <c r="F320" s="16"/>
      <c r="G320" s="8">
        <f>SUM(G321)</f>
        <v>29942.400000000001</v>
      </c>
      <c r="H320" s="8">
        <f>SUM(H321)</f>
        <v>31438.399999999998</v>
      </c>
    </row>
    <row r="321" spans="1:12" ht="45">
      <c r="A321" s="29" t="s">
        <v>52</v>
      </c>
      <c r="B321" s="20" t="s">
        <v>169</v>
      </c>
      <c r="C321" s="20" t="s">
        <v>110</v>
      </c>
      <c r="D321" s="20" t="s">
        <v>110</v>
      </c>
      <c r="E321" s="20" t="s">
        <v>53</v>
      </c>
      <c r="F321" s="16"/>
      <c r="G321" s="8">
        <f>SUM(G322:G324)</f>
        <v>29942.400000000001</v>
      </c>
      <c r="H321" s="8">
        <f>SUM(H322:H324)</f>
        <v>31438.399999999998</v>
      </c>
    </row>
    <row r="322" spans="1:12" ht="90">
      <c r="A322" s="21" t="s">
        <v>22</v>
      </c>
      <c r="B322" s="20" t="s">
        <v>169</v>
      </c>
      <c r="C322" s="20" t="s">
        <v>110</v>
      </c>
      <c r="D322" s="20" t="s">
        <v>110</v>
      </c>
      <c r="E322" s="20" t="s">
        <v>53</v>
      </c>
      <c r="F322" s="16">
        <v>100</v>
      </c>
      <c r="G322" s="8">
        <v>27619.7</v>
      </c>
      <c r="H322" s="8">
        <v>29000.799999999999</v>
      </c>
      <c r="K322" s="24"/>
      <c r="L322" s="24"/>
    </row>
    <row r="323" spans="1:12" ht="30">
      <c r="A323" s="21" t="s">
        <v>27</v>
      </c>
      <c r="B323" s="20" t="s">
        <v>169</v>
      </c>
      <c r="C323" s="20" t="s">
        <v>110</v>
      </c>
      <c r="D323" s="20" t="s">
        <v>110</v>
      </c>
      <c r="E323" s="20" t="s">
        <v>53</v>
      </c>
      <c r="F323" s="16">
        <v>200</v>
      </c>
      <c r="G323" s="8">
        <v>2252.6999999999998</v>
      </c>
      <c r="H323" s="8">
        <v>2367.6</v>
      </c>
      <c r="K323" s="24"/>
      <c r="L323" s="24"/>
    </row>
    <row r="324" spans="1:12">
      <c r="A324" s="25" t="s">
        <v>28</v>
      </c>
      <c r="B324" s="20" t="s">
        <v>169</v>
      </c>
      <c r="C324" s="20" t="s">
        <v>110</v>
      </c>
      <c r="D324" s="20" t="s">
        <v>110</v>
      </c>
      <c r="E324" s="20" t="s">
        <v>53</v>
      </c>
      <c r="F324" s="16">
        <v>800</v>
      </c>
      <c r="G324" s="8">
        <v>70</v>
      </c>
      <c r="H324" s="8">
        <v>70</v>
      </c>
      <c r="K324" s="24"/>
      <c r="L324" s="24"/>
    </row>
    <row r="325" spans="1:12" ht="15.75">
      <c r="A325" s="42" t="s">
        <v>149</v>
      </c>
      <c r="B325" s="20" t="s">
        <v>169</v>
      </c>
      <c r="C325" s="20" t="s">
        <v>106</v>
      </c>
      <c r="D325" s="20" t="s">
        <v>15</v>
      </c>
      <c r="E325" s="20"/>
      <c r="F325" s="16"/>
      <c r="G325" s="36">
        <f>SUM(G326)</f>
        <v>420.4</v>
      </c>
      <c r="H325" s="8">
        <f>SUM(H326)</f>
        <v>441.8</v>
      </c>
    </row>
    <row r="326" spans="1:12" ht="105">
      <c r="A326" s="14" t="s">
        <v>154</v>
      </c>
      <c r="B326" s="20" t="s">
        <v>169</v>
      </c>
      <c r="C326" s="20" t="s">
        <v>106</v>
      </c>
      <c r="D326" s="20" t="s">
        <v>17</v>
      </c>
      <c r="E326" s="20" t="s">
        <v>155</v>
      </c>
      <c r="F326" s="16"/>
      <c r="G326" s="36">
        <f>SUM(G327)</f>
        <v>420.4</v>
      </c>
      <c r="H326" s="36">
        <f>SUM(H327)</f>
        <v>441.8</v>
      </c>
    </row>
    <row r="327" spans="1:12">
      <c r="A327" s="25" t="s">
        <v>28</v>
      </c>
      <c r="B327" s="20" t="s">
        <v>169</v>
      </c>
      <c r="C327" s="20" t="s">
        <v>106</v>
      </c>
      <c r="D327" s="20" t="s">
        <v>17</v>
      </c>
      <c r="E327" s="20" t="s">
        <v>155</v>
      </c>
      <c r="F327" s="16">
        <v>800</v>
      </c>
      <c r="G327" s="36">
        <v>420.4</v>
      </c>
      <c r="H327" s="8">
        <v>441.8</v>
      </c>
    </row>
    <row r="328" spans="1:12">
      <c r="A328" s="30"/>
      <c r="B328" s="20"/>
      <c r="C328" s="20"/>
      <c r="D328" s="20"/>
      <c r="E328" s="20"/>
      <c r="F328" s="16"/>
    </row>
    <row r="329" spans="1:12" ht="42.75">
      <c r="A329" s="17" t="s">
        <v>234</v>
      </c>
      <c r="B329" s="18" t="s">
        <v>235</v>
      </c>
      <c r="C329" s="18"/>
      <c r="D329" s="18"/>
      <c r="E329" s="18"/>
      <c r="F329" s="49"/>
      <c r="G329" s="19">
        <f>SUM(G330+G335)</f>
        <v>45021.8</v>
      </c>
      <c r="H329" s="19">
        <f>SUM(H330+H335)</f>
        <v>47300.9</v>
      </c>
    </row>
    <row r="330" spans="1:12">
      <c r="A330" s="14" t="s">
        <v>13</v>
      </c>
      <c r="B330" s="20" t="s">
        <v>235</v>
      </c>
      <c r="C330" s="20" t="s">
        <v>14</v>
      </c>
      <c r="D330" s="20" t="s">
        <v>15</v>
      </c>
      <c r="E330" s="18"/>
      <c r="F330" s="16"/>
      <c r="G330" s="8">
        <v>10</v>
      </c>
      <c r="H330" s="8">
        <v>10</v>
      </c>
    </row>
    <row r="331" spans="1:12">
      <c r="A331" s="14" t="s">
        <v>33</v>
      </c>
      <c r="B331" s="20" t="s">
        <v>235</v>
      </c>
      <c r="C331" s="20" t="s">
        <v>14</v>
      </c>
      <c r="D331" s="20" t="s">
        <v>34</v>
      </c>
      <c r="E331" s="20"/>
      <c r="F331" s="16"/>
      <c r="G331" s="8">
        <v>10</v>
      </c>
      <c r="H331" s="8">
        <v>10</v>
      </c>
    </row>
    <row r="332" spans="1:12">
      <c r="A332" s="14" t="s">
        <v>18</v>
      </c>
      <c r="B332" s="20" t="s">
        <v>235</v>
      </c>
      <c r="C332" s="20" t="s">
        <v>14</v>
      </c>
      <c r="D332" s="20" t="s">
        <v>34</v>
      </c>
      <c r="E332" s="20" t="s">
        <v>19</v>
      </c>
      <c r="F332" s="16"/>
      <c r="G332" s="8">
        <v>10</v>
      </c>
      <c r="H332" s="8">
        <v>10</v>
      </c>
    </row>
    <row r="333" spans="1:12" ht="30">
      <c r="A333" s="14" t="s">
        <v>71</v>
      </c>
      <c r="B333" s="20" t="s">
        <v>235</v>
      </c>
      <c r="C333" s="20" t="s">
        <v>14</v>
      </c>
      <c r="D333" s="20" t="s">
        <v>34</v>
      </c>
      <c r="E333" s="20" t="s">
        <v>72</v>
      </c>
      <c r="F333" s="16"/>
      <c r="G333" s="8">
        <v>10</v>
      </c>
      <c r="H333" s="8">
        <v>10</v>
      </c>
    </row>
    <row r="334" spans="1:12">
      <c r="A334" s="25" t="s">
        <v>28</v>
      </c>
      <c r="B334" s="20" t="s">
        <v>235</v>
      </c>
      <c r="C334" s="20" t="s">
        <v>14</v>
      </c>
      <c r="D334" s="20" t="s">
        <v>34</v>
      </c>
      <c r="E334" s="20" t="s">
        <v>72</v>
      </c>
      <c r="F334" s="16">
        <v>800</v>
      </c>
      <c r="G334" s="8">
        <v>10</v>
      </c>
      <c r="H334" s="8">
        <v>10</v>
      </c>
    </row>
    <row r="335" spans="1:12" ht="30">
      <c r="A335" s="14" t="s">
        <v>236</v>
      </c>
      <c r="B335" s="20" t="s">
        <v>235</v>
      </c>
      <c r="C335" s="20" t="s">
        <v>24</v>
      </c>
      <c r="D335" s="20" t="s">
        <v>15</v>
      </c>
      <c r="E335" s="20"/>
      <c r="F335" s="16"/>
      <c r="G335" s="8">
        <f>SUM(G336)</f>
        <v>45011.8</v>
      </c>
      <c r="H335" s="8">
        <f>SUM(H336)</f>
        <v>47290.9</v>
      </c>
    </row>
    <row r="336" spans="1:12" ht="60">
      <c r="A336" s="34" t="s">
        <v>237</v>
      </c>
      <c r="B336" s="20" t="s">
        <v>235</v>
      </c>
      <c r="C336" s="20" t="s">
        <v>24</v>
      </c>
      <c r="D336" s="20" t="s">
        <v>99</v>
      </c>
      <c r="E336" s="20"/>
      <c r="F336" s="16"/>
      <c r="G336" s="8">
        <f>SUM(G337+G342)</f>
        <v>45011.8</v>
      </c>
      <c r="H336" s="8">
        <f>SUM(H337+H342)</f>
        <v>47290.9</v>
      </c>
    </row>
    <row r="337" spans="1:12">
      <c r="A337" s="14" t="s">
        <v>18</v>
      </c>
      <c r="B337" s="20" t="s">
        <v>235</v>
      </c>
      <c r="C337" s="20" t="s">
        <v>24</v>
      </c>
      <c r="D337" s="20" t="s">
        <v>99</v>
      </c>
      <c r="E337" s="20" t="s">
        <v>19</v>
      </c>
      <c r="F337" s="16"/>
      <c r="G337" s="8">
        <f>SUM(G338)</f>
        <v>45011.8</v>
      </c>
      <c r="H337" s="8">
        <f>SUM(H338)</f>
        <v>47290.9</v>
      </c>
    </row>
    <row r="338" spans="1:12" ht="30">
      <c r="A338" s="14" t="s">
        <v>238</v>
      </c>
      <c r="B338" s="20" t="s">
        <v>235</v>
      </c>
      <c r="C338" s="43" t="s">
        <v>24</v>
      </c>
      <c r="D338" s="43" t="s">
        <v>99</v>
      </c>
      <c r="E338" s="43" t="s">
        <v>239</v>
      </c>
      <c r="F338" s="16"/>
      <c r="G338" s="8">
        <f>SUM(G339:G341)</f>
        <v>45011.8</v>
      </c>
      <c r="H338" s="8">
        <f>SUM(H339:H341)</f>
        <v>47290.9</v>
      </c>
    </row>
    <row r="339" spans="1:12" ht="90">
      <c r="A339" s="21" t="s">
        <v>22</v>
      </c>
      <c r="B339" s="20" t="s">
        <v>235</v>
      </c>
      <c r="C339" s="43" t="s">
        <v>24</v>
      </c>
      <c r="D339" s="43" t="s">
        <v>99</v>
      </c>
      <c r="E339" s="43" t="s">
        <v>239</v>
      </c>
      <c r="F339" s="16">
        <v>100</v>
      </c>
      <c r="G339" s="8">
        <v>40965.300000000003</v>
      </c>
      <c r="H339" s="8">
        <v>43014.1</v>
      </c>
      <c r="K339" s="24"/>
      <c r="L339" s="24"/>
    </row>
    <row r="340" spans="1:12" ht="30">
      <c r="A340" s="21" t="s">
        <v>27</v>
      </c>
      <c r="B340" s="20" t="s">
        <v>235</v>
      </c>
      <c r="C340" s="43" t="s">
        <v>24</v>
      </c>
      <c r="D340" s="43" t="s">
        <v>99</v>
      </c>
      <c r="E340" s="43" t="s">
        <v>239</v>
      </c>
      <c r="F340" s="16">
        <v>200</v>
      </c>
      <c r="G340" s="8">
        <v>3843.5</v>
      </c>
      <c r="H340" s="8">
        <v>4073.8</v>
      </c>
      <c r="K340" s="24"/>
      <c r="L340" s="24"/>
    </row>
    <row r="341" spans="1:12">
      <c r="A341" s="25" t="s">
        <v>28</v>
      </c>
      <c r="B341" s="20" t="s">
        <v>235</v>
      </c>
      <c r="C341" s="43" t="s">
        <v>24</v>
      </c>
      <c r="D341" s="43" t="s">
        <v>99</v>
      </c>
      <c r="E341" s="43" t="s">
        <v>239</v>
      </c>
      <c r="F341" s="16">
        <v>800</v>
      </c>
      <c r="G341" s="8">
        <v>203</v>
      </c>
      <c r="H341" s="8">
        <v>203</v>
      </c>
      <c r="K341" s="24"/>
      <c r="L341" s="24"/>
    </row>
    <row r="342" spans="1:12">
      <c r="A342" s="14" t="s">
        <v>73</v>
      </c>
      <c r="B342" s="20" t="s">
        <v>235</v>
      </c>
      <c r="C342" s="43" t="s">
        <v>24</v>
      </c>
      <c r="D342" s="43" t="s">
        <v>99</v>
      </c>
      <c r="E342" s="43" t="s">
        <v>74</v>
      </c>
      <c r="F342" s="16"/>
    </row>
    <row r="343" spans="1:12" ht="45">
      <c r="A343" s="14" t="s">
        <v>240</v>
      </c>
      <c r="B343" s="20" t="s">
        <v>235</v>
      </c>
      <c r="C343" s="20" t="s">
        <v>24</v>
      </c>
      <c r="D343" s="20" t="s">
        <v>99</v>
      </c>
      <c r="E343" s="20" t="s">
        <v>241</v>
      </c>
      <c r="F343" s="16"/>
    </row>
    <row r="344" spans="1:12" ht="45">
      <c r="A344" s="30" t="s">
        <v>77</v>
      </c>
      <c r="B344" s="20" t="s">
        <v>235</v>
      </c>
      <c r="C344" s="43" t="s">
        <v>24</v>
      </c>
      <c r="D344" s="43" t="s">
        <v>99</v>
      </c>
      <c r="E344" s="20" t="s">
        <v>241</v>
      </c>
      <c r="F344" s="16">
        <v>244</v>
      </c>
    </row>
    <row r="345" spans="1:12" ht="60">
      <c r="A345" s="26" t="s">
        <v>242</v>
      </c>
      <c r="B345" s="20" t="s">
        <v>235</v>
      </c>
      <c r="C345" s="20" t="s">
        <v>24</v>
      </c>
      <c r="D345" s="20" t="s">
        <v>99</v>
      </c>
      <c r="E345" s="20" t="s">
        <v>243</v>
      </c>
      <c r="F345" s="16"/>
    </row>
    <row r="346" spans="1:12" ht="45">
      <c r="A346" s="30" t="s">
        <v>77</v>
      </c>
      <c r="B346" s="20" t="s">
        <v>235</v>
      </c>
      <c r="C346" s="20" t="s">
        <v>24</v>
      </c>
      <c r="D346" s="20" t="s">
        <v>99</v>
      </c>
      <c r="E346" s="20" t="s">
        <v>244</v>
      </c>
      <c r="F346" s="16">
        <v>244</v>
      </c>
    </row>
    <row r="347" spans="1:12">
      <c r="A347" s="26"/>
      <c r="B347" s="3"/>
      <c r="C347" s="3"/>
      <c r="D347" s="3"/>
      <c r="E347" s="3"/>
      <c r="F347" s="16"/>
    </row>
    <row r="348" spans="1:12" ht="29.25">
      <c r="A348" s="17" t="s">
        <v>245</v>
      </c>
      <c r="B348" s="18" t="s">
        <v>246</v>
      </c>
      <c r="C348" s="18"/>
      <c r="D348" s="18"/>
      <c r="E348" s="18"/>
      <c r="F348" s="16"/>
      <c r="G348" s="19">
        <f>SUM(G349+G398)</f>
        <v>2303202.1</v>
      </c>
      <c r="H348" s="19">
        <f>SUM(H349+H398)</f>
        <v>2380850.9000000004</v>
      </c>
    </row>
    <row r="349" spans="1:12">
      <c r="A349" s="14" t="s">
        <v>119</v>
      </c>
      <c r="B349" s="20" t="s">
        <v>246</v>
      </c>
      <c r="C349" s="20" t="s">
        <v>120</v>
      </c>
      <c r="D349" s="20" t="s">
        <v>15</v>
      </c>
      <c r="E349" s="20"/>
      <c r="F349" s="16"/>
      <c r="G349" s="8">
        <f>SUM(G350+G361+G374)</f>
        <v>2205929.9</v>
      </c>
      <c r="H349" s="8">
        <f>SUM(H350+H361+H374)</f>
        <v>2274472.8000000003</v>
      </c>
    </row>
    <row r="350" spans="1:12">
      <c r="A350" s="14" t="s">
        <v>247</v>
      </c>
      <c r="B350" s="20" t="s">
        <v>246</v>
      </c>
      <c r="C350" s="20" t="s">
        <v>120</v>
      </c>
      <c r="D350" s="20" t="s">
        <v>14</v>
      </c>
      <c r="E350" s="20"/>
      <c r="F350" s="16"/>
      <c r="G350" s="8">
        <f>SUM(G351+G356)</f>
        <v>865745.5</v>
      </c>
      <c r="H350" s="8">
        <f>SUM(H351+H356)</f>
        <v>917854.3</v>
      </c>
    </row>
    <row r="351" spans="1:12">
      <c r="A351" s="14" t="s">
        <v>18</v>
      </c>
      <c r="B351" s="20" t="s">
        <v>246</v>
      </c>
      <c r="C351" s="20" t="s">
        <v>120</v>
      </c>
      <c r="D351" s="20" t="s">
        <v>14</v>
      </c>
      <c r="E351" s="20" t="s">
        <v>19</v>
      </c>
      <c r="F351" s="16"/>
      <c r="G351" s="8">
        <f>SUM(G352+G354)</f>
        <v>550523</v>
      </c>
      <c r="H351" s="8">
        <f>SUM(H352+H354)</f>
        <v>602631.80000000005</v>
      </c>
    </row>
    <row r="352" spans="1:12">
      <c r="A352" s="1" t="s">
        <v>248</v>
      </c>
      <c r="B352" s="20" t="s">
        <v>246</v>
      </c>
      <c r="C352" s="20" t="s">
        <v>120</v>
      </c>
      <c r="D352" s="20" t="s">
        <v>14</v>
      </c>
      <c r="E352" s="20" t="s">
        <v>249</v>
      </c>
      <c r="F352" s="16"/>
      <c r="G352" s="8">
        <v>550523</v>
      </c>
      <c r="H352" s="8">
        <v>602631.80000000005</v>
      </c>
    </row>
    <row r="353" spans="1:13" ht="45">
      <c r="A353" s="21" t="s">
        <v>89</v>
      </c>
      <c r="B353" s="20" t="s">
        <v>246</v>
      </c>
      <c r="C353" s="20" t="s">
        <v>120</v>
      </c>
      <c r="D353" s="20" t="s">
        <v>14</v>
      </c>
      <c r="E353" s="20" t="s">
        <v>249</v>
      </c>
      <c r="F353" s="16">
        <v>600</v>
      </c>
      <c r="G353" s="8">
        <v>550523</v>
      </c>
      <c r="H353" s="8">
        <v>602631.80000000005</v>
      </c>
    </row>
    <row r="354" spans="1:13" ht="30">
      <c r="A354" s="22" t="s">
        <v>250</v>
      </c>
      <c r="B354" s="20" t="s">
        <v>246</v>
      </c>
      <c r="C354" s="20" t="s">
        <v>120</v>
      </c>
      <c r="D354" s="20" t="s">
        <v>14</v>
      </c>
      <c r="E354" s="20" t="s">
        <v>251</v>
      </c>
      <c r="F354" s="16"/>
    </row>
    <row r="355" spans="1:13" ht="75">
      <c r="A355" s="30" t="s">
        <v>252</v>
      </c>
      <c r="B355" s="20" t="s">
        <v>246</v>
      </c>
      <c r="C355" s="20" t="s">
        <v>120</v>
      </c>
      <c r="D355" s="20" t="s">
        <v>14</v>
      </c>
      <c r="E355" s="20" t="s">
        <v>251</v>
      </c>
      <c r="F355" s="16">
        <v>621</v>
      </c>
    </row>
    <row r="356" spans="1:13" ht="30">
      <c r="A356" s="30" t="s">
        <v>56</v>
      </c>
      <c r="B356" s="20" t="s">
        <v>246</v>
      </c>
      <c r="C356" s="20" t="s">
        <v>120</v>
      </c>
      <c r="D356" s="20" t="s">
        <v>14</v>
      </c>
      <c r="E356" s="20" t="s">
        <v>58</v>
      </c>
      <c r="F356" s="16"/>
      <c r="G356" s="8">
        <f>SUM(G357+G359)</f>
        <v>315222.5</v>
      </c>
      <c r="H356" s="8">
        <f>SUM(H357+H359)</f>
        <v>315222.5</v>
      </c>
      <c r="I356" s="8"/>
    </row>
    <row r="357" spans="1:13" ht="75">
      <c r="A357" s="22" t="s">
        <v>253</v>
      </c>
      <c r="B357" s="20" t="s">
        <v>246</v>
      </c>
      <c r="C357" s="20" t="s">
        <v>120</v>
      </c>
      <c r="D357" s="20" t="s">
        <v>14</v>
      </c>
      <c r="E357" s="20" t="s">
        <v>254</v>
      </c>
      <c r="F357" s="1"/>
      <c r="G357" s="8">
        <v>292899.90000000002</v>
      </c>
      <c r="H357" s="8">
        <v>292899.90000000002</v>
      </c>
    </row>
    <row r="358" spans="1:13" ht="45">
      <c r="A358" s="21" t="s">
        <v>89</v>
      </c>
      <c r="B358" s="20" t="s">
        <v>246</v>
      </c>
      <c r="C358" s="20" t="s">
        <v>120</v>
      </c>
      <c r="D358" s="20" t="s">
        <v>14</v>
      </c>
      <c r="E358" s="20" t="s">
        <v>254</v>
      </c>
      <c r="F358" s="1">
        <v>600</v>
      </c>
      <c r="G358" s="8">
        <v>292899.90000000002</v>
      </c>
      <c r="H358" s="8">
        <v>292899.90000000002</v>
      </c>
    </row>
    <row r="359" spans="1:13" ht="75">
      <c r="A359" s="30" t="s">
        <v>255</v>
      </c>
      <c r="B359" s="20" t="s">
        <v>246</v>
      </c>
      <c r="C359" s="20" t="s">
        <v>120</v>
      </c>
      <c r="D359" s="20" t="s">
        <v>14</v>
      </c>
      <c r="E359" s="20" t="s">
        <v>256</v>
      </c>
      <c r="F359" s="16"/>
      <c r="G359" s="8">
        <v>22322.6</v>
      </c>
      <c r="H359" s="8">
        <v>22322.6</v>
      </c>
    </row>
    <row r="360" spans="1:13">
      <c r="A360" s="25" t="s">
        <v>28</v>
      </c>
      <c r="B360" s="20" t="s">
        <v>246</v>
      </c>
      <c r="C360" s="20" t="s">
        <v>120</v>
      </c>
      <c r="D360" s="20" t="s">
        <v>14</v>
      </c>
      <c r="E360" s="20" t="s">
        <v>256</v>
      </c>
      <c r="F360" s="16">
        <v>800</v>
      </c>
      <c r="G360" s="8">
        <v>22322.6</v>
      </c>
      <c r="H360" s="8">
        <v>22322.6</v>
      </c>
    </row>
    <row r="361" spans="1:13">
      <c r="A361" s="14" t="s">
        <v>257</v>
      </c>
      <c r="B361" s="20" t="s">
        <v>246</v>
      </c>
      <c r="C361" s="20" t="s">
        <v>120</v>
      </c>
      <c r="D361" s="20" t="s">
        <v>17</v>
      </c>
      <c r="E361" s="20"/>
      <c r="F361" s="16"/>
      <c r="G361" s="8">
        <f>SUM(G362+G367)</f>
        <v>1252894.8</v>
      </c>
      <c r="H361" s="8">
        <f>SUM(H362+H367)</f>
        <v>1282589.6000000001</v>
      </c>
    </row>
    <row r="362" spans="1:13">
      <c r="A362" s="14" t="s">
        <v>18</v>
      </c>
      <c r="B362" s="20" t="s">
        <v>246</v>
      </c>
      <c r="C362" s="20" t="s">
        <v>120</v>
      </c>
      <c r="D362" s="20" t="s">
        <v>17</v>
      </c>
      <c r="E362" s="20" t="s">
        <v>19</v>
      </c>
      <c r="F362" s="16"/>
      <c r="G362" s="8">
        <f>SUM(G363+G365)</f>
        <v>477759.5</v>
      </c>
      <c r="H362" s="8">
        <f>SUM(H363+H365)</f>
        <v>507454.3</v>
      </c>
    </row>
    <row r="363" spans="1:13" ht="30">
      <c r="A363" s="14" t="s">
        <v>258</v>
      </c>
      <c r="B363" s="20" t="s">
        <v>246</v>
      </c>
      <c r="C363" s="20" t="s">
        <v>120</v>
      </c>
      <c r="D363" s="20" t="s">
        <v>17</v>
      </c>
      <c r="E363" s="15" t="s">
        <v>259</v>
      </c>
      <c r="F363" s="16"/>
      <c r="G363" s="8">
        <f>SUM(G364)</f>
        <v>310646</v>
      </c>
      <c r="H363" s="8">
        <f>SUM(H364)</f>
        <v>324746.3</v>
      </c>
    </row>
    <row r="364" spans="1:13" ht="45">
      <c r="A364" s="21" t="s">
        <v>89</v>
      </c>
      <c r="B364" s="20" t="s">
        <v>246</v>
      </c>
      <c r="C364" s="20" t="s">
        <v>120</v>
      </c>
      <c r="D364" s="20" t="s">
        <v>17</v>
      </c>
      <c r="E364" s="15" t="s">
        <v>259</v>
      </c>
      <c r="F364" s="16"/>
      <c r="G364" s="8">
        <v>310646</v>
      </c>
      <c r="H364" s="8">
        <v>324746.3</v>
      </c>
      <c r="L364" s="24"/>
      <c r="M364" s="24"/>
    </row>
    <row r="365" spans="1:13" ht="30">
      <c r="A365" s="14" t="s">
        <v>260</v>
      </c>
      <c r="B365" s="20" t="s">
        <v>246</v>
      </c>
      <c r="C365" s="20" t="s">
        <v>120</v>
      </c>
      <c r="D365" s="20" t="s">
        <v>17</v>
      </c>
      <c r="E365" s="15" t="s">
        <v>261</v>
      </c>
      <c r="F365" s="16"/>
      <c r="G365" s="8">
        <v>167113.5</v>
      </c>
      <c r="H365" s="8">
        <v>182708</v>
      </c>
    </row>
    <row r="366" spans="1:13" ht="45">
      <c r="A366" s="21" t="s">
        <v>89</v>
      </c>
      <c r="B366" s="20" t="s">
        <v>246</v>
      </c>
      <c r="C366" s="20" t="s">
        <v>120</v>
      </c>
      <c r="D366" s="20" t="s">
        <v>17</v>
      </c>
      <c r="E366" s="15" t="s">
        <v>261</v>
      </c>
      <c r="F366" s="16">
        <v>600</v>
      </c>
      <c r="G366" s="8">
        <v>167113.5</v>
      </c>
      <c r="H366" s="8">
        <v>182708</v>
      </c>
    </row>
    <row r="367" spans="1:13" ht="30">
      <c r="A367" s="30" t="s">
        <v>56</v>
      </c>
      <c r="B367" s="20" t="s">
        <v>262</v>
      </c>
      <c r="C367" s="20" t="s">
        <v>120</v>
      </c>
      <c r="D367" s="20" t="s">
        <v>17</v>
      </c>
      <c r="E367" s="20" t="s">
        <v>58</v>
      </c>
      <c r="F367" s="20"/>
      <c r="G367" s="8">
        <f>SUM(G368+G370+G372)</f>
        <v>775135.3</v>
      </c>
      <c r="H367" s="8">
        <f>SUM(H368+H370+H372)</f>
        <v>775135.3</v>
      </c>
    </row>
    <row r="368" spans="1:13" ht="135">
      <c r="A368" s="14" t="s">
        <v>263</v>
      </c>
      <c r="B368" s="20" t="s">
        <v>246</v>
      </c>
      <c r="C368" s="20" t="s">
        <v>120</v>
      </c>
      <c r="D368" s="20" t="s">
        <v>17</v>
      </c>
      <c r="E368" s="20" t="s">
        <v>264</v>
      </c>
      <c r="F368" s="20"/>
      <c r="G368" s="8">
        <f>SUM(G369)</f>
        <v>744288.5</v>
      </c>
      <c r="H368" s="8">
        <f>SUM(H369)</f>
        <v>744288.5</v>
      </c>
    </row>
    <row r="369" spans="1:13" ht="45">
      <c r="A369" s="21" t="s">
        <v>89</v>
      </c>
      <c r="B369" s="20" t="s">
        <v>246</v>
      </c>
      <c r="C369" s="20" t="s">
        <v>120</v>
      </c>
      <c r="D369" s="20" t="s">
        <v>17</v>
      </c>
      <c r="E369" s="20" t="s">
        <v>264</v>
      </c>
      <c r="F369" s="20" t="s">
        <v>265</v>
      </c>
      <c r="G369" s="8">
        <v>744288.5</v>
      </c>
      <c r="H369" s="8">
        <v>744288.5</v>
      </c>
      <c r="L369" s="24"/>
      <c r="M369" s="24"/>
    </row>
    <row r="370" spans="1:13" ht="45">
      <c r="A370" s="14" t="s">
        <v>266</v>
      </c>
      <c r="B370" s="20" t="s">
        <v>246</v>
      </c>
      <c r="C370" s="20" t="s">
        <v>120</v>
      </c>
      <c r="D370" s="20" t="s">
        <v>17</v>
      </c>
      <c r="E370" s="20" t="s">
        <v>267</v>
      </c>
      <c r="F370" s="16"/>
      <c r="G370" s="8">
        <v>3789</v>
      </c>
      <c r="H370" s="8">
        <v>3789</v>
      </c>
    </row>
    <row r="371" spans="1:13">
      <c r="A371" s="25" t="s">
        <v>28</v>
      </c>
      <c r="B371" s="20" t="s">
        <v>246</v>
      </c>
      <c r="C371" s="20" t="s">
        <v>120</v>
      </c>
      <c r="D371" s="20" t="s">
        <v>17</v>
      </c>
      <c r="E371" s="20" t="s">
        <v>267</v>
      </c>
      <c r="F371" s="16">
        <v>800</v>
      </c>
      <c r="G371" s="8">
        <v>3789</v>
      </c>
      <c r="H371" s="8">
        <v>3789</v>
      </c>
    </row>
    <row r="372" spans="1:13" ht="75">
      <c r="A372" s="22" t="s">
        <v>253</v>
      </c>
      <c r="B372" s="20" t="s">
        <v>246</v>
      </c>
      <c r="C372" s="20" t="s">
        <v>120</v>
      </c>
      <c r="D372" s="20" t="s">
        <v>17</v>
      </c>
      <c r="E372" s="20" t="s">
        <v>254</v>
      </c>
      <c r="F372" s="16"/>
      <c r="G372" s="8">
        <v>27057.8</v>
      </c>
      <c r="H372" s="8">
        <v>27057.8</v>
      </c>
    </row>
    <row r="373" spans="1:13" ht="45">
      <c r="A373" s="21" t="s">
        <v>89</v>
      </c>
      <c r="B373" s="20" t="s">
        <v>246</v>
      </c>
      <c r="C373" s="20" t="s">
        <v>120</v>
      </c>
      <c r="D373" s="20" t="s">
        <v>17</v>
      </c>
      <c r="E373" s="20" t="s">
        <v>254</v>
      </c>
      <c r="F373" s="16">
        <v>600</v>
      </c>
      <c r="G373" s="8">
        <v>27057.8</v>
      </c>
      <c r="H373" s="8">
        <v>27057.8</v>
      </c>
    </row>
    <row r="374" spans="1:13">
      <c r="A374" s="14" t="s">
        <v>268</v>
      </c>
      <c r="B374" s="20" t="s">
        <v>246</v>
      </c>
      <c r="C374" s="20" t="s">
        <v>120</v>
      </c>
      <c r="D374" s="20" t="s">
        <v>99</v>
      </c>
      <c r="E374" s="15"/>
      <c r="F374" s="16"/>
      <c r="G374" s="8">
        <f>SUM(G375+G385+G394)</f>
        <v>87289.600000000006</v>
      </c>
      <c r="H374" s="8">
        <f>SUM(H375+H385+H394)</f>
        <v>74028.900000000023</v>
      </c>
      <c r="I374" s="8"/>
    </row>
    <row r="375" spans="1:13">
      <c r="A375" s="14" t="s">
        <v>18</v>
      </c>
      <c r="B375" s="20" t="s">
        <v>246</v>
      </c>
      <c r="C375" s="20" t="s">
        <v>120</v>
      </c>
      <c r="D375" s="20" t="s">
        <v>99</v>
      </c>
      <c r="E375" s="20" t="s">
        <v>19</v>
      </c>
      <c r="F375" s="16"/>
      <c r="G375" s="8">
        <f>SUM(G376+G380)</f>
        <v>64932.5</v>
      </c>
      <c r="H375" s="8">
        <f>SUM(H376+H380)</f>
        <v>68171.800000000017</v>
      </c>
    </row>
    <row r="376" spans="1:13" ht="45">
      <c r="A376" s="29" t="s">
        <v>52</v>
      </c>
      <c r="B376" s="20" t="s">
        <v>246</v>
      </c>
      <c r="C376" s="20" t="s">
        <v>120</v>
      </c>
      <c r="D376" s="20" t="s">
        <v>99</v>
      </c>
      <c r="E376" s="20" t="s">
        <v>53</v>
      </c>
      <c r="F376" s="16"/>
      <c r="G376" s="8">
        <f>SUM(G377:G379)</f>
        <v>20107.2</v>
      </c>
      <c r="H376" s="8">
        <f>SUM(H377:H379)</f>
        <v>21101.5</v>
      </c>
    </row>
    <row r="377" spans="1:13" ht="90">
      <c r="A377" s="21" t="s">
        <v>22</v>
      </c>
      <c r="B377" s="20" t="s">
        <v>246</v>
      </c>
      <c r="C377" s="20" t="s">
        <v>120</v>
      </c>
      <c r="D377" s="20" t="s">
        <v>99</v>
      </c>
      <c r="E377" s="20" t="s">
        <v>53</v>
      </c>
      <c r="F377" s="16">
        <v>100</v>
      </c>
      <c r="G377" s="8">
        <v>18033.900000000001</v>
      </c>
      <c r="H377" s="8">
        <v>18935.5</v>
      </c>
      <c r="L377" s="24"/>
      <c r="M377" s="24"/>
    </row>
    <row r="378" spans="1:13" ht="30">
      <c r="A378" s="21" t="s">
        <v>27</v>
      </c>
      <c r="B378" s="20" t="s">
        <v>246</v>
      </c>
      <c r="C378" s="20" t="s">
        <v>120</v>
      </c>
      <c r="D378" s="20" t="s">
        <v>99</v>
      </c>
      <c r="E378" s="20" t="s">
        <v>53</v>
      </c>
      <c r="F378" s="16">
        <v>200</v>
      </c>
      <c r="G378" s="8">
        <v>1820.3</v>
      </c>
      <c r="H378" s="8">
        <v>1913</v>
      </c>
      <c r="L378" s="24"/>
      <c r="M378" s="24"/>
    </row>
    <row r="379" spans="1:13">
      <c r="A379" s="25" t="s">
        <v>28</v>
      </c>
      <c r="B379" s="20" t="s">
        <v>246</v>
      </c>
      <c r="C379" s="20" t="s">
        <v>120</v>
      </c>
      <c r="D379" s="20" t="s">
        <v>99</v>
      </c>
      <c r="E379" s="20" t="s">
        <v>53</v>
      </c>
      <c r="F379" s="16">
        <v>800</v>
      </c>
      <c r="G379" s="8">
        <v>253</v>
      </c>
      <c r="H379" s="8">
        <v>253</v>
      </c>
      <c r="L379" s="24"/>
      <c r="M379" s="24"/>
    </row>
    <row r="380" spans="1:13" ht="45">
      <c r="A380" s="22" t="s">
        <v>269</v>
      </c>
      <c r="B380" s="20" t="s">
        <v>246</v>
      </c>
      <c r="C380" s="20" t="s">
        <v>120</v>
      </c>
      <c r="D380" s="20" t="s">
        <v>99</v>
      </c>
      <c r="E380" s="20" t="s">
        <v>270</v>
      </c>
      <c r="F380" s="16"/>
      <c r="G380" s="8">
        <f>SUM(G381:G384)</f>
        <v>44825.3</v>
      </c>
      <c r="H380" s="8">
        <f>SUM(H381:H384)</f>
        <v>47070.30000000001</v>
      </c>
    </row>
    <row r="381" spans="1:13" ht="90">
      <c r="A381" s="21" t="s">
        <v>22</v>
      </c>
      <c r="B381" s="20" t="s">
        <v>246</v>
      </c>
      <c r="C381" s="20" t="s">
        <v>120</v>
      </c>
      <c r="D381" s="20" t="s">
        <v>99</v>
      </c>
      <c r="E381" s="20" t="s">
        <v>270</v>
      </c>
      <c r="F381" s="16">
        <v>100</v>
      </c>
      <c r="G381" s="8">
        <v>36710.6</v>
      </c>
      <c r="H381" s="8">
        <v>38546.400000000001</v>
      </c>
      <c r="L381" s="24"/>
      <c r="M381" s="24"/>
    </row>
    <row r="382" spans="1:13" ht="30">
      <c r="A382" s="21" t="s">
        <v>27</v>
      </c>
      <c r="B382" s="20" t="s">
        <v>246</v>
      </c>
      <c r="C382" s="20" t="s">
        <v>120</v>
      </c>
      <c r="D382" s="20" t="s">
        <v>99</v>
      </c>
      <c r="E382" s="20" t="s">
        <v>270</v>
      </c>
      <c r="F382" s="16">
        <v>200</v>
      </c>
      <c r="G382" s="8">
        <v>3450.1</v>
      </c>
      <c r="H382" s="8">
        <v>3626.3</v>
      </c>
      <c r="L382" s="24"/>
      <c r="M382" s="24"/>
    </row>
    <row r="383" spans="1:13">
      <c r="A383" s="25" t="s">
        <v>28</v>
      </c>
      <c r="B383" s="20" t="s">
        <v>246</v>
      </c>
      <c r="C383" s="20" t="s">
        <v>120</v>
      </c>
      <c r="D383" s="20" t="s">
        <v>99</v>
      </c>
      <c r="E383" s="20" t="s">
        <v>270</v>
      </c>
      <c r="F383" s="16">
        <v>800</v>
      </c>
      <c r="G383" s="8">
        <v>11.3</v>
      </c>
      <c r="H383" s="8">
        <v>11.3</v>
      </c>
      <c r="L383" s="24"/>
      <c r="M383" s="24"/>
    </row>
    <row r="384" spans="1:13" ht="45">
      <c r="A384" s="21" t="s">
        <v>89</v>
      </c>
      <c r="B384" s="20" t="s">
        <v>246</v>
      </c>
      <c r="C384" s="20" t="s">
        <v>120</v>
      </c>
      <c r="D384" s="20" t="s">
        <v>99</v>
      </c>
      <c r="E384" s="20" t="s">
        <v>270</v>
      </c>
      <c r="F384" s="16">
        <v>600</v>
      </c>
      <c r="G384" s="8">
        <v>4653.3</v>
      </c>
      <c r="H384" s="8">
        <v>4886.3</v>
      </c>
      <c r="L384" s="24"/>
      <c r="M384" s="24"/>
    </row>
    <row r="385" spans="1:8">
      <c r="A385" s="14" t="s">
        <v>73</v>
      </c>
      <c r="B385" s="20" t="s">
        <v>246</v>
      </c>
      <c r="C385" s="20" t="s">
        <v>120</v>
      </c>
      <c r="D385" s="20" t="s">
        <v>99</v>
      </c>
      <c r="E385" s="20" t="s">
        <v>74</v>
      </c>
      <c r="F385" s="16"/>
      <c r="G385" s="8">
        <f>SUM(G386+G388+G390+G392)</f>
        <v>16500</v>
      </c>
      <c r="H385" s="8">
        <f>SUM(H386+H388+H390+H392)</f>
        <v>0</v>
      </c>
    </row>
    <row r="386" spans="1:8" ht="45">
      <c r="A386" s="50" t="s">
        <v>271</v>
      </c>
      <c r="B386" s="51" t="s">
        <v>246</v>
      </c>
      <c r="C386" s="51" t="s">
        <v>120</v>
      </c>
      <c r="D386" s="51" t="s">
        <v>99</v>
      </c>
      <c r="E386" s="51" t="s">
        <v>272</v>
      </c>
      <c r="F386" s="52"/>
      <c r="G386" s="53">
        <v>15000</v>
      </c>
    </row>
    <row r="387" spans="1:8" ht="45">
      <c r="A387" s="54" t="s">
        <v>89</v>
      </c>
      <c r="B387" s="51" t="s">
        <v>246</v>
      </c>
      <c r="C387" s="51" t="s">
        <v>120</v>
      </c>
      <c r="D387" s="51" t="s">
        <v>99</v>
      </c>
      <c r="E387" s="51" t="s">
        <v>272</v>
      </c>
      <c r="F387" s="52">
        <v>600</v>
      </c>
      <c r="G387" s="53">
        <v>15000</v>
      </c>
    </row>
    <row r="388" spans="1:8" ht="45">
      <c r="A388" s="14" t="s">
        <v>75</v>
      </c>
      <c r="B388" s="20" t="s">
        <v>246</v>
      </c>
      <c r="C388" s="20" t="s">
        <v>120</v>
      </c>
      <c r="D388" s="20" t="s">
        <v>99</v>
      </c>
      <c r="E388" s="20" t="s">
        <v>273</v>
      </c>
      <c r="F388" s="16"/>
    </row>
    <row r="389" spans="1:8" ht="45">
      <c r="A389" s="21" t="s">
        <v>89</v>
      </c>
      <c r="B389" s="20" t="s">
        <v>246</v>
      </c>
      <c r="C389" s="20" t="s">
        <v>120</v>
      </c>
      <c r="D389" s="20" t="s">
        <v>99</v>
      </c>
      <c r="E389" s="20" t="s">
        <v>273</v>
      </c>
      <c r="F389" s="16">
        <v>600</v>
      </c>
    </row>
    <row r="390" spans="1:8" ht="45">
      <c r="A390" s="14" t="s">
        <v>274</v>
      </c>
      <c r="B390" s="20" t="s">
        <v>246</v>
      </c>
      <c r="C390" s="20" t="s">
        <v>120</v>
      </c>
      <c r="D390" s="20" t="s">
        <v>99</v>
      </c>
      <c r="E390" s="20" t="s">
        <v>275</v>
      </c>
      <c r="F390" s="16"/>
    </row>
    <row r="391" spans="1:8" ht="45">
      <c r="A391" s="21" t="s">
        <v>89</v>
      </c>
      <c r="B391" s="20" t="s">
        <v>246</v>
      </c>
      <c r="C391" s="20" t="s">
        <v>120</v>
      </c>
      <c r="D391" s="20" t="s">
        <v>99</v>
      </c>
      <c r="E391" s="20" t="s">
        <v>275</v>
      </c>
      <c r="F391" s="16">
        <v>600</v>
      </c>
    </row>
    <row r="392" spans="1:8" ht="75">
      <c r="A392" s="14" t="s">
        <v>276</v>
      </c>
      <c r="B392" s="20" t="s">
        <v>246</v>
      </c>
      <c r="C392" s="20" t="s">
        <v>120</v>
      </c>
      <c r="D392" s="20" t="s">
        <v>99</v>
      </c>
      <c r="E392" s="20" t="s">
        <v>97</v>
      </c>
      <c r="F392" s="16"/>
      <c r="G392" s="8">
        <v>1500</v>
      </c>
    </row>
    <row r="393" spans="1:8" ht="45">
      <c r="A393" s="21" t="s">
        <v>89</v>
      </c>
      <c r="B393" s="20" t="s">
        <v>246</v>
      </c>
      <c r="C393" s="20" t="s">
        <v>120</v>
      </c>
      <c r="D393" s="20" t="s">
        <v>99</v>
      </c>
      <c r="E393" s="20" t="s">
        <v>97</v>
      </c>
      <c r="F393" s="16">
        <v>600</v>
      </c>
      <c r="G393" s="8">
        <v>1500</v>
      </c>
    </row>
    <row r="394" spans="1:8" ht="30">
      <c r="A394" s="30" t="s">
        <v>56</v>
      </c>
      <c r="B394" s="20" t="s">
        <v>246</v>
      </c>
      <c r="C394" s="20" t="s">
        <v>120</v>
      </c>
      <c r="D394" s="20" t="s">
        <v>99</v>
      </c>
      <c r="E394" s="20" t="s">
        <v>58</v>
      </c>
      <c r="F394" s="16"/>
      <c r="G394" s="8">
        <v>5857.1</v>
      </c>
      <c r="H394" s="8">
        <v>5857.1</v>
      </c>
    </row>
    <row r="395" spans="1:8" ht="45">
      <c r="A395" s="14" t="s">
        <v>277</v>
      </c>
      <c r="B395" s="20" t="s">
        <v>246</v>
      </c>
      <c r="C395" s="20" t="s">
        <v>120</v>
      </c>
      <c r="D395" s="20" t="s">
        <v>99</v>
      </c>
      <c r="E395" s="20" t="s">
        <v>278</v>
      </c>
      <c r="F395" s="16"/>
      <c r="G395" s="8">
        <f>SUM(G396:G397)</f>
        <v>5857.0999999999995</v>
      </c>
      <c r="H395" s="8">
        <f>SUM(H396:H397)</f>
        <v>5857.0999999999995</v>
      </c>
    </row>
    <row r="396" spans="1:8" ht="90">
      <c r="A396" s="21" t="s">
        <v>22</v>
      </c>
      <c r="B396" s="20" t="s">
        <v>246</v>
      </c>
      <c r="C396" s="20" t="s">
        <v>120</v>
      </c>
      <c r="D396" s="20" t="s">
        <v>99</v>
      </c>
      <c r="E396" s="20" t="s">
        <v>278</v>
      </c>
      <c r="F396" s="16">
        <v>100</v>
      </c>
      <c r="G396" s="8">
        <v>5374.2</v>
      </c>
      <c r="H396" s="8">
        <v>5374.2</v>
      </c>
    </row>
    <row r="397" spans="1:8" ht="30">
      <c r="A397" s="21" t="s">
        <v>27</v>
      </c>
      <c r="B397" s="20" t="s">
        <v>246</v>
      </c>
      <c r="C397" s="20" t="s">
        <v>120</v>
      </c>
      <c r="D397" s="20" t="s">
        <v>99</v>
      </c>
      <c r="E397" s="20" t="s">
        <v>278</v>
      </c>
      <c r="F397" s="16">
        <v>200</v>
      </c>
      <c r="G397" s="8">
        <v>482.9</v>
      </c>
      <c r="H397" s="8">
        <v>482.9</v>
      </c>
    </row>
    <row r="398" spans="1:8">
      <c r="A398" s="14" t="s">
        <v>41</v>
      </c>
      <c r="B398" s="20" t="s">
        <v>246</v>
      </c>
      <c r="C398" s="20" t="s">
        <v>42</v>
      </c>
      <c r="D398" s="20" t="s">
        <v>15</v>
      </c>
      <c r="E398" s="20"/>
      <c r="F398" s="16"/>
      <c r="G398" s="8">
        <f>SUM(G399)</f>
        <v>97272.200000000012</v>
      </c>
      <c r="H398" s="8">
        <f>SUM(H399)</f>
        <v>106378.1</v>
      </c>
    </row>
    <row r="399" spans="1:8">
      <c r="A399" s="14" t="s">
        <v>279</v>
      </c>
      <c r="B399" s="20" t="s">
        <v>246</v>
      </c>
      <c r="C399" s="20" t="s">
        <v>42</v>
      </c>
      <c r="D399" s="20" t="s">
        <v>51</v>
      </c>
      <c r="E399" s="20"/>
      <c r="F399" s="16"/>
      <c r="G399" s="8">
        <f>SUM(G400)</f>
        <v>97272.200000000012</v>
      </c>
      <c r="H399" s="8">
        <f>SUM(H400)</f>
        <v>106378.1</v>
      </c>
    </row>
    <row r="400" spans="1:8" ht="30">
      <c r="A400" s="30" t="s">
        <v>56</v>
      </c>
      <c r="B400" s="20" t="s">
        <v>246</v>
      </c>
      <c r="C400" s="20" t="s">
        <v>42</v>
      </c>
      <c r="D400" s="20" t="s">
        <v>51</v>
      </c>
      <c r="E400" s="20" t="s">
        <v>58</v>
      </c>
      <c r="F400" s="16"/>
      <c r="G400" s="8">
        <f>SUM(G401+G403+G405+G407)</f>
        <v>97272.200000000012</v>
      </c>
      <c r="H400" s="8">
        <f>SUM(H401+H403+H405+H407)</f>
        <v>106378.1</v>
      </c>
    </row>
    <row r="401" spans="1:8" ht="45">
      <c r="A401" s="30" t="s">
        <v>280</v>
      </c>
      <c r="B401" s="20" t="s">
        <v>246</v>
      </c>
      <c r="C401" s="20" t="s">
        <v>42</v>
      </c>
      <c r="D401" s="20" t="s">
        <v>51</v>
      </c>
      <c r="E401" s="20" t="s">
        <v>281</v>
      </c>
      <c r="G401" s="8">
        <v>50703.199999999997</v>
      </c>
      <c r="H401" s="8">
        <v>55387.9</v>
      </c>
    </row>
    <row r="402" spans="1:8" ht="45">
      <c r="A402" s="21" t="s">
        <v>89</v>
      </c>
      <c r="B402" s="20" t="s">
        <v>246</v>
      </c>
      <c r="C402" s="20" t="s">
        <v>42</v>
      </c>
      <c r="D402" s="20" t="s">
        <v>51</v>
      </c>
      <c r="E402" s="20" t="s">
        <v>281</v>
      </c>
      <c r="F402" s="1">
        <v>600</v>
      </c>
      <c r="G402" s="8">
        <v>50703.199999999997</v>
      </c>
      <c r="H402" s="8">
        <v>55387.9</v>
      </c>
    </row>
    <row r="403" spans="1:8" ht="45">
      <c r="A403" s="14" t="s">
        <v>282</v>
      </c>
      <c r="B403" s="20" t="s">
        <v>246</v>
      </c>
      <c r="C403" s="20" t="s">
        <v>42</v>
      </c>
      <c r="D403" s="20" t="s">
        <v>51</v>
      </c>
      <c r="E403" s="20" t="s">
        <v>283</v>
      </c>
      <c r="F403" s="16"/>
      <c r="G403" s="55">
        <v>4606.3999999999996</v>
      </c>
      <c r="H403" s="8">
        <v>4606.3999999999996</v>
      </c>
    </row>
    <row r="404" spans="1:8" ht="30">
      <c r="A404" s="21" t="s">
        <v>37</v>
      </c>
      <c r="B404" s="20" t="s">
        <v>246</v>
      </c>
      <c r="C404" s="20" t="s">
        <v>42</v>
      </c>
      <c r="D404" s="20" t="s">
        <v>51</v>
      </c>
      <c r="E404" s="20" t="s">
        <v>283</v>
      </c>
      <c r="F404" s="16">
        <v>300</v>
      </c>
      <c r="G404" s="55">
        <v>4606.3999999999996</v>
      </c>
      <c r="H404" s="8">
        <v>4606.3999999999996</v>
      </c>
    </row>
    <row r="405" spans="1:8" ht="45">
      <c r="A405" s="14" t="s">
        <v>284</v>
      </c>
      <c r="B405" s="20" t="s">
        <v>246</v>
      </c>
      <c r="C405" s="20" t="s">
        <v>42</v>
      </c>
      <c r="D405" s="20" t="s">
        <v>51</v>
      </c>
      <c r="E405" s="20" t="s">
        <v>285</v>
      </c>
      <c r="F405" s="16"/>
      <c r="G405" s="55">
        <v>1189.8</v>
      </c>
      <c r="H405" s="8">
        <v>1349.7</v>
      </c>
    </row>
    <row r="406" spans="1:8" ht="30">
      <c r="A406" s="21" t="s">
        <v>37</v>
      </c>
      <c r="B406" s="20" t="s">
        <v>246</v>
      </c>
      <c r="C406" s="20" t="s">
        <v>42</v>
      </c>
      <c r="D406" s="20" t="s">
        <v>51</v>
      </c>
      <c r="E406" s="20" t="s">
        <v>285</v>
      </c>
      <c r="F406" s="16">
        <v>300</v>
      </c>
      <c r="G406" s="55">
        <v>1189.8</v>
      </c>
      <c r="H406" s="8">
        <v>1349.7</v>
      </c>
    </row>
    <row r="407" spans="1:8" ht="60">
      <c r="A407" s="22" t="s">
        <v>286</v>
      </c>
      <c r="B407" s="20" t="s">
        <v>246</v>
      </c>
      <c r="C407" s="20" t="s">
        <v>42</v>
      </c>
      <c r="D407" s="20" t="s">
        <v>51</v>
      </c>
      <c r="E407" s="20" t="s">
        <v>287</v>
      </c>
      <c r="G407" s="55">
        <v>40772.800000000003</v>
      </c>
      <c r="H407" s="8">
        <v>45034.1</v>
      </c>
    </row>
    <row r="408" spans="1:8" ht="30">
      <c r="A408" s="21" t="s">
        <v>37</v>
      </c>
      <c r="B408" s="20" t="s">
        <v>246</v>
      </c>
      <c r="C408" s="20" t="s">
        <v>42</v>
      </c>
      <c r="D408" s="20" t="s">
        <v>51</v>
      </c>
      <c r="E408" s="20" t="s">
        <v>287</v>
      </c>
      <c r="F408" s="1">
        <v>300</v>
      </c>
      <c r="G408" s="55">
        <v>40772.800000000003</v>
      </c>
      <c r="H408" s="8">
        <v>45034.1</v>
      </c>
    </row>
    <row r="409" spans="1:8">
      <c r="A409" s="14"/>
      <c r="B409" s="20"/>
      <c r="C409" s="20"/>
      <c r="D409" s="20"/>
      <c r="E409" s="20"/>
      <c r="F409" s="16"/>
    </row>
    <row r="410" spans="1:8" ht="29.25">
      <c r="A410" s="17" t="s">
        <v>288</v>
      </c>
      <c r="B410" s="18" t="s">
        <v>289</v>
      </c>
      <c r="C410" s="18"/>
      <c r="D410" s="18"/>
      <c r="E410" s="18"/>
      <c r="F410" s="16"/>
      <c r="G410" s="19">
        <f>SUM(G411+G416)</f>
        <v>268486</v>
      </c>
      <c r="H410" s="19">
        <f>SUM(H411+H416)</f>
        <v>296382</v>
      </c>
    </row>
    <row r="411" spans="1:8">
      <c r="A411" s="14" t="s">
        <v>119</v>
      </c>
      <c r="B411" s="20" t="s">
        <v>289</v>
      </c>
      <c r="C411" s="20" t="s">
        <v>120</v>
      </c>
      <c r="D411" s="20" t="s">
        <v>15</v>
      </c>
      <c r="E411" s="20"/>
      <c r="F411" s="33"/>
      <c r="G411" s="8">
        <v>71934.2</v>
      </c>
      <c r="H411" s="8">
        <v>80829.2</v>
      </c>
    </row>
    <row r="412" spans="1:8">
      <c r="A412" s="14" t="s">
        <v>290</v>
      </c>
      <c r="B412" s="5" t="s">
        <v>289</v>
      </c>
      <c r="C412" s="5" t="s">
        <v>120</v>
      </c>
      <c r="D412" s="5" t="s">
        <v>17</v>
      </c>
      <c r="E412" s="20"/>
      <c r="F412" s="33"/>
      <c r="G412" s="8">
        <v>71934.2</v>
      </c>
      <c r="H412" s="8">
        <v>80829.2</v>
      </c>
    </row>
    <row r="413" spans="1:8">
      <c r="A413" s="14" t="s">
        <v>18</v>
      </c>
      <c r="B413" s="20" t="s">
        <v>289</v>
      </c>
      <c r="C413" s="20" t="s">
        <v>120</v>
      </c>
      <c r="D413" s="20" t="s">
        <v>17</v>
      </c>
      <c r="E413" s="20" t="s">
        <v>19</v>
      </c>
      <c r="F413" s="33"/>
      <c r="G413" s="8">
        <v>71934.2</v>
      </c>
      <c r="H413" s="8">
        <v>80829.2</v>
      </c>
    </row>
    <row r="414" spans="1:8" ht="30">
      <c r="A414" s="14" t="s">
        <v>260</v>
      </c>
      <c r="B414" s="5" t="s">
        <v>289</v>
      </c>
      <c r="C414" s="5" t="s">
        <v>120</v>
      </c>
      <c r="D414" s="5" t="s">
        <v>17</v>
      </c>
      <c r="E414" s="20" t="s">
        <v>261</v>
      </c>
      <c r="F414" s="33"/>
      <c r="G414" s="8">
        <v>71934.2</v>
      </c>
      <c r="H414" s="8">
        <v>80829.2</v>
      </c>
    </row>
    <row r="415" spans="1:8" ht="45">
      <c r="A415" s="21" t="s">
        <v>89</v>
      </c>
      <c r="B415" s="5" t="s">
        <v>289</v>
      </c>
      <c r="C415" s="5" t="s">
        <v>120</v>
      </c>
      <c r="D415" s="5" t="s">
        <v>17</v>
      </c>
      <c r="E415" s="20" t="s">
        <v>261</v>
      </c>
      <c r="F415" s="33" t="s">
        <v>265</v>
      </c>
      <c r="G415" s="8">
        <v>71934.2</v>
      </c>
      <c r="H415" s="8">
        <v>80829.2</v>
      </c>
    </row>
    <row r="416" spans="1:8">
      <c r="A416" s="14" t="s">
        <v>291</v>
      </c>
      <c r="B416" s="20" t="s">
        <v>289</v>
      </c>
      <c r="C416" s="20" t="s">
        <v>86</v>
      </c>
      <c r="D416" s="20" t="s">
        <v>15</v>
      </c>
      <c r="E416" s="15"/>
      <c r="F416" s="16"/>
      <c r="G416" s="8">
        <f>SUM(G417+G423)</f>
        <v>196551.80000000002</v>
      </c>
      <c r="H416" s="8">
        <f>SUM(H417+H423)</f>
        <v>215552.8</v>
      </c>
    </row>
    <row r="417" spans="1:13">
      <c r="A417" s="14" t="s">
        <v>292</v>
      </c>
      <c r="B417" s="20" t="s">
        <v>289</v>
      </c>
      <c r="C417" s="20" t="s">
        <v>86</v>
      </c>
      <c r="D417" s="20" t="s">
        <v>14</v>
      </c>
      <c r="E417" s="20"/>
      <c r="F417" s="16"/>
      <c r="G417" s="8">
        <f>SUM(G418)</f>
        <v>182389.7</v>
      </c>
      <c r="H417" s="8">
        <f>SUM(H418)</f>
        <v>202250.09999999998</v>
      </c>
    </row>
    <row r="418" spans="1:13">
      <c r="A418" s="14" t="s">
        <v>18</v>
      </c>
      <c r="B418" s="20" t="s">
        <v>289</v>
      </c>
      <c r="C418" s="20" t="s">
        <v>86</v>
      </c>
      <c r="D418" s="20" t="s">
        <v>14</v>
      </c>
      <c r="E418" s="15" t="s">
        <v>19</v>
      </c>
      <c r="F418" s="16"/>
      <c r="G418" s="8">
        <f>SUM(G419+G421)</f>
        <v>182389.7</v>
      </c>
      <c r="H418" s="8">
        <f>SUM(H419+H421)</f>
        <v>202250.09999999998</v>
      </c>
    </row>
    <row r="419" spans="1:13" ht="30">
      <c r="A419" s="14" t="s">
        <v>293</v>
      </c>
      <c r="B419" s="20" t="s">
        <v>289</v>
      </c>
      <c r="C419" s="20" t="s">
        <v>86</v>
      </c>
      <c r="D419" s="20" t="s">
        <v>14</v>
      </c>
      <c r="E419" s="15" t="s">
        <v>294</v>
      </c>
      <c r="F419" s="16"/>
      <c r="G419" s="8">
        <f>SUM(G420)</f>
        <v>143908.70000000001</v>
      </c>
      <c r="H419" s="8">
        <f>SUM(H420)</f>
        <v>157885.79999999999</v>
      </c>
    </row>
    <row r="420" spans="1:13" ht="45">
      <c r="A420" s="21" t="s">
        <v>89</v>
      </c>
      <c r="B420" s="20" t="s">
        <v>289</v>
      </c>
      <c r="C420" s="20" t="s">
        <v>86</v>
      </c>
      <c r="D420" s="20" t="s">
        <v>14</v>
      </c>
      <c r="E420" s="15" t="s">
        <v>294</v>
      </c>
      <c r="F420" s="16">
        <v>600</v>
      </c>
      <c r="G420" s="8">
        <v>143908.70000000001</v>
      </c>
      <c r="H420" s="8">
        <v>157885.79999999999</v>
      </c>
      <c r="K420" s="24"/>
      <c r="L420" s="24"/>
    </row>
    <row r="421" spans="1:13">
      <c r="A421" s="14" t="s">
        <v>295</v>
      </c>
      <c r="B421" s="20" t="s">
        <v>289</v>
      </c>
      <c r="C421" s="20" t="s">
        <v>86</v>
      </c>
      <c r="D421" s="20" t="s">
        <v>14</v>
      </c>
      <c r="E421" s="20" t="s">
        <v>296</v>
      </c>
      <c r="F421" s="33"/>
      <c r="G421" s="8">
        <v>38481</v>
      </c>
      <c r="H421" s="8">
        <v>44364.3</v>
      </c>
    </row>
    <row r="422" spans="1:13" ht="45">
      <c r="A422" s="21" t="s">
        <v>89</v>
      </c>
      <c r="B422" s="20" t="s">
        <v>289</v>
      </c>
      <c r="C422" s="20" t="s">
        <v>86</v>
      </c>
      <c r="D422" s="20" t="s">
        <v>14</v>
      </c>
      <c r="E422" s="20" t="s">
        <v>296</v>
      </c>
      <c r="F422" s="33" t="s">
        <v>265</v>
      </c>
      <c r="G422" s="8">
        <v>38481</v>
      </c>
      <c r="H422" s="8">
        <v>44364.3</v>
      </c>
    </row>
    <row r="423" spans="1:13" ht="30">
      <c r="A423" s="14" t="s">
        <v>297</v>
      </c>
      <c r="B423" s="20" t="s">
        <v>289</v>
      </c>
      <c r="C423" s="20" t="s">
        <v>86</v>
      </c>
      <c r="D423" s="20" t="s">
        <v>51</v>
      </c>
      <c r="E423" s="20"/>
      <c r="F423" s="33"/>
      <c r="G423" s="8">
        <f>SUM(G424+G434)</f>
        <v>14162.100000000002</v>
      </c>
      <c r="H423" s="8">
        <f>SUM(H424+H434)</f>
        <v>13302.7</v>
      </c>
    </row>
    <row r="424" spans="1:13">
      <c r="A424" s="14" t="s">
        <v>18</v>
      </c>
      <c r="B424" s="5" t="s">
        <v>289</v>
      </c>
      <c r="C424" s="5" t="s">
        <v>86</v>
      </c>
      <c r="D424" s="5" t="s">
        <v>51</v>
      </c>
      <c r="E424" s="20" t="s">
        <v>19</v>
      </c>
      <c r="F424" s="33"/>
      <c r="G424" s="8">
        <f>SUM(G425+G430+G432)</f>
        <v>12662.100000000002</v>
      </c>
      <c r="H424" s="8">
        <f>SUM(H425+H430+H432)</f>
        <v>13302.7</v>
      </c>
    </row>
    <row r="425" spans="1:13" ht="45">
      <c r="A425" s="29" t="s">
        <v>52</v>
      </c>
      <c r="B425" s="20" t="s">
        <v>289</v>
      </c>
      <c r="C425" s="20" t="s">
        <v>86</v>
      </c>
      <c r="D425" s="20" t="s">
        <v>51</v>
      </c>
      <c r="E425" s="20" t="s">
        <v>53</v>
      </c>
      <c r="F425" s="33"/>
      <c r="G425" s="8">
        <f>SUM(G426:G429)</f>
        <v>6520.0000000000009</v>
      </c>
      <c r="H425" s="8">
        <f>SUM(H426:H429)</f>
        <v>6847</v>
      </c>
    </row>
    <row r="426" spans="1:13" ht="90">
      <c r="A426" s="21" t="s">
        <v>22</v>
      </c>
      <c r="B426" s="20" t="s">
        <v>289</v>
      </c>
      <c r="C426" s="20" t="s">
        <v>86</v>
      </c>
      <c r="D426" s="20" t="s">
        <v>51</v>
      </c>
      <c r="E426" s="20" t="s">
        <v>53</v>
      </c>
      <c r="F426" s="33" t="s">
        <v>61</v>
      </c>
      <c r="G426" s="8">
        <v>5626.6</v>
      </c>
      <c r="H426" s="8">
        <v>5907.9</v>
      </c>
      <c r="K426" s="24"/>
      <c r="L426" s="24"/>
    </row>
    <row r="427" spans="1:13" ht="30">
      <c r="A427" s="21" t="s">
        <v>27</v>
      </c>
      <c r="B427" s="20" t="s">
        <v>289</v>
      </c>
      <c r="C427" s="20" t="s">
        <v>86</v>
      </c>
      <c r="D427" s="20" t="s">
        <v>51</v>
      </c>
      <c r="E427" s="20" t="s">
        <v>53</v>
      </c>
      <c r="F427" s="33" t="s">
        <v>62</v>
      </c>
      <c r="G427" s="8">
        <v>350.1</v>
      </c>
      <c r="H427" s="8">
        <v>368.1</v>
      </c>
      <c r="K427" s="24"/>
      <c r="L427" s="24"/>
      <c r="M427" s="24"/>
    </row>
    <row r="428" spans="1:13" ht="30">
      <c r="A428" s="21" t="s">
        <v>37</v>
      </c>
      <c r="B428" s="20" t="s">
        <v>289</v>
      </c>
      <c r="C428" s="20" t="s">
        <v>86</v>
      </c>
      <c r="D428" s="20" t="s">
        <v>51</v>
      </c>
      <c r="E428" s="20" t="s">
        <v>53</v>
      </c>
      <c r="F428" s="33" t="s">
        <v>298</v>
      </c>
      <c r="G428" s="8">
        <v>542.29999999999995</v>
      </c>
      <c r="H428" s="8">
        <v>570</v>
      </c>
      <c r="K428" s="24"/>
      <c r="L428" s="24"/>
      <c r="M428" s="24"/>
    </row>
    <row r="429" spans="1:13">
      <c r="A429" s="25" t="s">
        <v>28</v>
      </c>
      <c r="B429" s="20" t="s">
        <v>289</v>
      </c>
      <c r="C429" s="20" t="s">
        <v>86</v>
      </c>
      <c r="D429" s="20" t="s">
        <v>51</v>
      </c>
      <c r="E429" s="20" t="s">
        <v>53</v>
      </c>
      <c r="F429" s="33" t="s">
        <v>299</v>
      </c>
      <c r="G429" s="8">
        <v>1</v>
      </c>
      <c r="H429" s="8">
        <v>1</v>
      </c>
      <c r="K429" s="24"/>
      <c r="L429" s="24"/>
      <c r="M429" s="24"/>
    </row>
    <row r="430" spans="1:13" ht="30">
      <c r="A430" s="14" t="s">
        <v>300</v>
      </c>
      <c r="B430" s="20" t="s">
        <v>289</v>
      </c>
      <c r="C430" s="20" t="s">
        <v>86</v>
      </c>
      <c r="D430" s="20" t="s">
        <v>51</v>
      </c>
      <c r="E430" s="20" t="s">
        <v>301</v>
      </c>
      <c r="F430" s="33"/>
      <c r="G430" s="8">
        <v>464</v>
      </c>
      <c r="H430" s="8">
        <v>488</v>
      </c>
    </row>
    <row r="431" spans="1:13" ht="30">
      <c r="A431" s="21" t="s">
        <v>27</v>
      </c>
      <c r="B431" s="20" t="s">
        <v>289</v>
      </c>
      <c r="C431" s="20" t="s">
        <v>86</v>
      </c>
      <c r="D431" s="20" t="s">
        <v>51</v>
      </c>
      <c r="E431" s="20" t="s">
        <v>301</v>
      </c>
      <c r="F431" s="33" t="s">
        <v>62</v>
      </c>
      <c r="G431" s="8">
        <v>464</v>
      </c>
      <c r="H431" s="8">
        <v>488</v>
      </c>
    </row>
    <row r="432" spans="1:13" ht="45">
      <c r="A432" s="22" t="s">
        <v>269</v>
      </c>
      <c r="B432" s="20" t="s">
        <v>289</v>
      </c>
      <c r="C432" s="20" t="s">
        <v>86</v>
      </c>
      <c r="D432" s="20" t="s">
        <v>51</v>
      </c>
      <c r="E432" s="20" t="s">
        <v>270</v>
      </c>
      <c r="F432" s="16"/>
      <c r="G432" s="8">
        <v>5678.1</v>
      </c>
      <c r="H432" s="8">
        <v>5967.7</v>
      </c>
    </row>
    <row r="433" spans="1:13" ht="45">
      <c r="A433" s="21" t="s">
        <v>89</v>
      </c>
      <c r="B433" s="20" t="s">
        <v>289</v>
      </c>
      <c r="C433" s="20" t="s">
        <v>86</v>
      </c>
      <c r="D433" s="20" t="s">
        <v>51</v>
      </c>
      <c r="E433" s="20" t="s">
        <v>270</v>
      </c>
      <c r="F433" s="16">
        <v>600</v>
      </c>
      <c r="G433" s="8">
        <v>5678.1</v>
      </c>
      <c r="H433" s="8">
        <v>5967.7</v>
      </c>
    </row>
    <row r="434" spans="1:13">
      <c r="A434" s="14" t="s">
        <v>73</v>
      </c>
      <c r="B434" s="20" t="s">
        <v>289</v>
      </c>
      <c r="C434" s="20" t="s">
        <v>86</v>
      </c>
      <c r="D434" s="20" t="s">
        <v>51</v>
      </c>
      <c r="E434" s="20" t="s">
        <v>74</v>
      </c>
      <c r="F434" s="16"/>
      <c r="G434" s="8">
        <f>SUM(G435+G437)</f>
        <v>1500</v>
      </c>
      <c r="H434" s="8">
        <f>SUM(H435+H437)</f>
        <v>0</v>
      </c>
    </row>
    <row r="435" spans="1:13" ht="45">
      <c r="A435" s="14" t="s">
        <v>302</v>
      </c>
      <c r="B435" s="20" t="s">
        <v>289</v>
      </c>
      <c r="C435" s="20" t="s">
        <v>86</v>
      </c>
      <c r="D435" s="20" t="s">
        <v>51</v>
      </c>
      <c r="E435" s="20" t="s">
        <v>275</v>
      </c>
      <c r="F435" s="16"/>
    </row>
    <row r="436" spans="1:13" ht="30">
      <c r="A436" s="30" t="s">
        <v>303</v>
      </c>
      <c r="B436" s="20" t="s">
        <v>289</v>
      </c>
      <c r="C436" s="20" t="s">
        <v>86</v>
      </c>
      <c r="D436" s="20" t="s">
        <v>51</v>
      </c>
      <c r="E436" s="20" t="s">
        <v>275</v>
      </c>
      <c r="F436" s="16">
        <v>611</v>
      </c>
    </row>
    <row r="437" spans="1:13" ht="75">
      <c r="A437" s="14" t="s">
        <v>304</v>
      </c>
      <c r="B437" s="20" t="s">
        <v>289</v>
      </c>
      <c r="C437" s="20" t="s">
        <v>86</v>
      </c>
      <c r="D437" s="20" t="s">
        <v>51</v>
      </c>
      <c r="E437" s="20" t="s">
        <v>97</v>
      </c>
      <c r="F437" s="16"/>
      <c r="G437" s="8">
        <v>1500</v>
      </c>
    </row>
    <row r="438" spans="1:13" ht="45">
      <c r="A438" s="21" t="s">
        <v>89</v>
      </c>
      <c r="B438" s="20" t="s">
        <v>289</v>
      </c>
      <c r="C438" s="20" t="s">
        <v>86</v>
      </c>
      <c r="D438" s="20" t="s">
        <v>51</v>
      </c>
      <c r="E438" s="20" t="s">
        <v>97</v>
      </c>
      <c r="F438" s="16">
        <v>600</v>
      </c>
      <c r="G438" s="8">
        <v>1500</v>
      </c>
    </row>
    <row r="439" spans="1:13">
      <c r="A439" s="30"/>
      <c r="B439" s="20"/>
      <c r="C439" s="20"/>
      <c r="D439" s="20"/>
      <c r="E439" s="20"/>
      <c r="F439" s="16"/>
    </row>
    <row r="440" spans="1:13" ht="43.5">
      <c r="A440" s="17" t="s">
        <v>305</v>
      </c>
      <c r="B440" s="18" t="s">
        <v>306</v>
      </c>
      <c r="C440" s="18"/>
      <c r="D440" s="18"/>
      <c r="E440" s="18"/>
      <c r="F440" s="16"/>
      <c r="G440" s="19">
        <f>SUM(G441+G488+G493+G504)</f>
        <v>63771.200000000004</v>
      </c>
      <c r="H440" s="19">
        <f>SUM(H441+H488+H493+H504)</f>
        <v>59422.5</v>
      </c>
    </row>
    <row r="441" spans="1:13">
      <c r="A441" s="14" t="s">
        <v>13</v>
      </c>
      <c r="B441" s="20" t="s">
        <v>306</v>
      </c>
      <c r="C441" s="20" t="s">
        <v>14</v>
      </c>
      <c r="D441" s="20" t="s">
        <v>15</v>
      </c>
      <c r="E441" s="20"/>
      <c r="F441" s="16"/>
      <c r="G441" s="8">
        <f>SUM(G442)</f>
        <v>50446.8</v>
      </c>
      <c r="H441" s="8">
        <f>SUM(H442)</f>
        <v>52965.2</v>
      </c>
    </row>
    <row r="442" spans="1:13">
      <c r="A442" s="14" t="s">
        <v>33</v>
      </c>
      <c r="B442" s="20" t="s">
        <v>306</v>
      </c>
      <c r="C442" s="20" t="s">
        <v>14</v>
      </c>
      <c r="D442" s="20" t="s">
        <v>34</v>
      </c>
      <c r="E442" s="20"/>
      <c r="F442" s="16"/>
      <c r="G442" s="8">
        <f>SUM(G443)</f>
        <v>50446.8</v>
      </c>
      <c r="H442" s="8">
        <f>SUM(H443)</f>
        <v>52965.2</v>
      </c>
    </row>
    <row r="443" spans="1:13">
      <c r="A443" s="14" t="s">
        <v>18</v>
      </c>
      <c r="B443" s="20" t="s">
        <v>306</v>
      </c>
      <c r="C443" s="20" t="s">
        <v>14</v>
      </c>
      <c r="D443" s="20" t="s">
        <v>34</v>
      </c>
      <c r="E443" s="20" t="s">
        <v>19</v>
      </c>
      <c r="F443" s="16"/>
      <c r="G443" s="8">
        <f>SUM(G444+G484)</f>
        <v>50446.8</v>
      </c>
      <c r="H443" s="8">
        <f>SUM(H444+H484)</f>
        <v>52965.2</v>
      </c>
    </row>
    <row r="444" spans="1:13" ht="45">
      <c r="A444" s="29" t="s">
        <v>52</v>
      </c>
      <c r="B444" s="20" t="s">
        <v>306</v>
      </c>
      <c r="C444" s="20" t="s">
        <v>14</v>
      </c>
      <c r="D444" s="20" t="s">
        <v>34</v>
      </c>
      <c r="E444" s="20" t="s">
        <v>53</v>
      </c>
      <c r="F444" s="16"/>
      <c r="G444" s="8">
        <f>SUM(G445:G447)</f>
        <v>31559.7</v>
      </c>
      <c r="H444" s="8">
        <f>SUM(H445:H447)</f>
        <v>33130.6</v>
      </c>
    </row>
    <row r="445" spans="1:13" ht="90">
      <c r="A445" s="21" t="s">
        <v>22</v>
      </c>
      <c r="B445" s="20" t="s">
        <v>306</v>
      </c>
      <c r="C445" s="20" t="s">
        <v>14</v>
      </c>
      <c r="D445" s="20" t="s">
        <v>34</v>
      </c>
      <c r="E445" s="20" t="s">
        <v>53</v>
      </c>
      <c r="F445" s="16">
        <v>100</v>
      </c>
      <c r="G445" s="8">
        <v>29028.9</v>
      </c>
      <c r="H445" s="8">
        <v>30480.7</v>
      </c>
      <c r="L445" s="24"/>
      <c r="M445" s="24"/>
    </row>
    <row r="446" spans="1:13" ht="30">
      <c r="A446" s="21" t="s">
        <v>27</v>
      </c>
      <c r="B446" s="20" t="s">
        <v>306</v>
      </c>
      <c r="C446" s="20" t="s">
        <v>14</v>
      </c>
      <c r="D446" s="20" t="s">
        <v>34</v>
      </c>
      <c r="E446" s="20" t="s">
        <v>53</v>
      </c>
      <c r="F446" s="16">
        <v>200</v>
      </c>
      <c r="G446" s="8">
        <v>2355.8000000000002</v>
      </c>
      <c r="H446" s="8">
        <v>2474.9</v>
      </c>
      <c r="K446" s="24"/>
      <c r="L446" s="24"/>
      <c r="M446" s="24"/>
    </row>
    <row r="447" spans="1:13">
      <c r="A447" s="25" t="s">
        <v>28</v>
      </c>
      <c r="B447" s="20" t="s">
        <v>306</v>
      </c>
      <c r="C447" s="20" t="s">
        <v>14</v>
      </c>
      <c r="D447" s="20" t="s">
        <v>34</v>
      </c>
      <c r="E447" s="20" t="s">
        <v>53</v>
      </c>
      <c r="F447" s="16">
        <v>800</v>
      </c>
      <c r="G447" s="8">
        <v>175</v>
      </c>
      <c r="H447" s="8">
        <v>175</v>
      </c>
      <c r="K447" s="24"/>
      <c r="L447" s="24"/>
      <c r="M447" s="24"/>
    </row>
    <row r="448" spans="1:13" ht="45">
      <c r="A448" s="22" t="s">
        <v>307</v>
      </c>
      <c r="B448" s="20" t="s">
        <v>306</v>
      </c>
      <c r="C448" s="20" t="s">
        <v>14</v>
      </c>
      <c r="D448" s="20" t="s">
        <v>34</v>
      </c>
      <c r="E448" s="20"/>
      <c r="F448" s="16"/>
    </row>
    <row r="449" spans="1:6" ht="45">
      <c r="A449" s="30" t="s">
        <v>308</v>
      </c>
      <c r="B449" s="20" t="s">
        <v>306</v>
      </c>
      <c r="C449" s="20" t="s">
        <v>14</v>
      </c>
      <c r="D449" s="20" t="s">
        <v>34</v>
      </c>
      <c r="E449" s="43" t="s">
        <v>239</v>
      </c>
      <c r="F449" s="16">
        <v>111</v>
      </c>
    </row>
    <row r="450" spans="1:6" ht="45">
      <c r="A450" s="30" t="s">
        <v>309</v>
      </c>
      <c r="B450" s="20" t="s">
        <v>306</v>
      </c>
      <c r="C450" s="20" t="s">
        <v>14</v>
      </c>
      <c r="D450" s="20" t="s">
        <v>34</v>
      </c>
      <c r="E450" s="43" t="s">
        <v>239</v>
      </c>
      <c r="F450" s="16">
        <v>112</v>
      </c>
    </row>
    <row r="451" spans="1:6" ht="45">
      <c r="A451" s="30" t="s">
        <v>310</v>
      </c>
      <c r="B451" s="20" t="s">
        <v>306</v>
      </c>
      <c r="C451" s="20" t="s">
        <v>14</v>
      </c>
      <c r="D451" s="20" t="s">
        <v>34</v>
      </c>
      <c r="E451" s="43" t="s">
        <v>239</v>
      </c>
      <c r="F451" s="16">
        <v>242</v>
      </c>
    </row>
    <row r="452" spans="1:6" ht="45">
      <c r="A452" s="30" t="s">
        <v>77</v>
      </c>
      <c r="B452" s="20" t="s">
        <v>306</v>
      </c>
      <c r="C452" s="20" t="s">
        <v>14</v>
      </c>
      <c r="D452" s="20" t="s">
        <v>34</v>
      </c>
      <c r="E452" s="43" t="s">
        <v>239</v>
      </c>
      <c r="F452" s="16">
        <v>244</v>
      </c>
    </row>
    <row r="453" spans="1:6" ht="30">
      <c r="A453" s="30" t="s">
        <v>311</v>
      </c>
      <c r="B453" s="20" t="s">
        <v>306</v>
      </c>
      <c r="C453" s="20" t="s">
        <v>14</v>
      </c>
      <c r="D453" s="20" t="s">
        <v>34</v>
      </c>
      <c r="E453" s="43" t="s">
        <v>239</v>
      </c>
      <c r="F453" s="16">
        <v>851</v>
      </c>
    </row>
    <row r="454" spans="1:6" ht="30">
      <c r="A454" s="30" t="s">
        <v>312</v>
      </c>
      <c r="B454" s="20" t="s">
        <v>306</v>
      </c>
      <c r="C454" s="43" t="s">
        <v>14</v>
      </c>
      <c r="D454" s="43" t="s">
        <v>34</v>
      </c>
      <c r="E454" s="43" t="s">
        <v>239</v>
      </c>
      <c r="F454" s="16">
        <v>852</v>
      </c>
    </row>
    <row r="455" spans="1:6" ht="30">
      <c r="A455" s="14" t="s">
        <v>313</v>
      </c>
      <c r="B455" s="20" t="s">
        <v>306</v>
      </c>
      <c r="C455" s="20" t="s">
        <v>14</v>
      </c>
      <c r="D455" s="20" t="s">
        <v>34</v>
      </c>
      <c r="E455" s="20"/>
      <c r="F455" s="16"/>
    </row>
    <row r="456" spans="1:6">
      <c r="A456" s="29" t="s">
        <v>314</v>
      </c>
      <c r="B456" s="20" t="s">
        <v>306</v>
      </c>
      <c r="C456" s="20" t="s">
        <v>110</v>
      </c>
      <c r="D456" s="20" t="s">
        <v>15</v>
      </c>
      <c r="E456" s="20"/>
      <c r="F456" s="16"/>
    </row>
    <row r="457" spans="1:6">
      <c r="A457" s="44" t="s">
        <v>315</v>
      </c>
      <c r="B457" s="20" t="s">
        <v>306</v>
      </c>
      <c r="C457" s="20" t="s">
        <v>110</v>
      </c>
      <c r="D457" s="20" t="s">
        <v>14</v>
      </c>
      <c r="E457" s="20"/>
      <c r="F457" s="16"/>
    </row>
    <row r="458" spans="1:6">
      <c r="A458" s="44" t="s">
        <v>185</v>
      </c>
      <c r="B458" s="20" t="s">
        <v>306</v>
      </c>
      <c r="C458" s="20" t="s">
        <v>110</v>
      </c>
      <c r="D458" s="20" t="s">
        <v>14</v>
      </c>
      <c r="E458" s="20"/>
      <c r="F458" s="16"/>
    </row>
    <row r="459" spans="1:6">
      <c r="A459" s="14" t="s">
        <v>316</v>
      </c>
      <c r="B459" s="20" t="s">
        <v>49</v>
      </c>
      <c r="C459" s="20" t="s">
        <v>110</v>
      </c>
      <c r="D459" s="20" t="s">
        <v>14</v>
      </c>
      <c r="E459" s="20"/>
      <c r="F459" s="16"/>
    </row>
    <row r="460" spans="1:6" ht="45">
      <c r="A460" s="30" t="s">
        <v>77</v>
      </c>
      <c r="B460" s="20" t="s">
        <v>49</v>
      </c>
      <c r="C460" s="20" t="s">
        <v>110</v>
      </c>
      <c r="D460" s="20" t="s">
        <v>14</v>
      </c>
      <c r="E460" s="20"/>
      <c r="F460" s="16">
        <v>244</v>
      </c>
    </row>
    <row r="461" spans="1:6" ht="30">
      <c r="A461" s="44" t="s">
        <v>317</v>
      </c>
      <c r="B461" s="20" t="s">
        <v>306</v>
      </c>
      <c r="C461" s="20" t="s">
        <v>110</v>
      </c>
      <c r="D461" s="20" t="s">
        <v>14</v>
      </c>
      <c r="E461" s="20"/>
      <c r="F461" s="16"/>
    </row>
    <row r="462" spans="1:6" ht="45">
      <c r="A462" s="30" t="s">
        <v>77</v>
      </c>
      <c r="B462" s="20" t="s">
        <v>306</v>
      </c>
      <c r="C462" s="20" t="s">
        <v>110</v>
      </c>
      <c r="D462" s="20" t="s">
        <v>14</v>
      </c>
      <c r="E462" s="20"/>
      <c r="F462" s="16">
        <v>244</v>
      </c>
    </row>
    <row r="463" spans="1:6" ht="30">
      <c r="A463" s="44" t="s">
        <v>318</v>
      </c>
      <c r="B463" s="20" t="s">
        <v>306</v>
      </c>
      <c r="C463" s="20" t="s">
        <v>110</v>
      </c>
      <c r="D463" s="20" t="s">
        <v>14</v>
      </c>
      <c r="E463" s="20"/>
      <c r="F463" s="16"/>
    </row>
    <row r="464" spans="1:6" ht="60">
      <c r="A464" s="44" t="s">
        <v>200</v>
      </c>
      <c r="B464" s="20" t="s">
        <v>306</v>
      </c>
      <c r="C464" s="20" t="s">
        <v>110</v>
      </c>
      <c r="D464" s="20" t="s">
        <v>14</v>
      </c>
      <c r="E464" s="20"/>
      <c r="F464" s="16"/>
    </row>
    <row r="465" spans="1:6">
      <c r="A465" s="44" t="s">
        <v>174</v>
      </c>
      <c r="B465" s="20" t="s">
        <v>306</v>
      </c>
      <c r="C465" s="20" t="s">
        <v>110</v>
      </c>
      <c r="D465" s="20" t="s">
        <v>14</v>
      </c>
      <c r="E465" s="20"/>
      <c r="F465" s="16"/>
    </row>
    <row r="466" spans="1:6" ht="45">
      <c r="A466" s="30" t="s">
        <v>77</v>
      </c>
      <c r="B466" s="20" t="s">
        <v>306</v>
      </c>
      <c r="C466" s="20" t="s">
        <v>110</v>
      </c>
      <c r="D466" s="20" t="s">
        <v>14</v>
      </c>
      <c r="E466" s="20"/>
      <c r="F466" s="16">
        <v>244</v>
      </c>
    </row>
    <row r="467" spans="1:6">
      <c r="A467" s="14" t="s">
        <v>41</v>
      </c>
      <c r="B467" s="20" t="s">
        <v>306</v>
      </c>
      <c r="C467" s="20" t="s">
        <v>42</v>
      </c>
      <c r="D467" s="20" t="s">
        <v>15</v>
      </c>
      <c r="E467" s="20"/>
      <c r="F467" s="16"/>
    </row>
    <row r="468" spans="1:6">
      <c r="A468" s="14" t="s">
        <v>43</v>
      </c>
      <c r="B468" s="20" t="s">
        <v>306</v>
      </c>
      <c r="C468" s="20" t="s">
        <v>44</v>
      </c>
      <c r="D468" s="20" t="s">
        <v>24</v>
      </c>
      <c r="E468" s="20"/>
      <c r="F468" s="16"/>
    </row>
    <row r="469" spans="1:6">
      <c r="A469" s="14" t="s">
        <v>73</v>
      </c>
      <c r="B469" s="20" t="s">
        <v>306</v>
      </c>
      <c r="C469" s="20" t="s">
        <v>42</v>
      </c>
      <c r="D469" s="20" t="s">
        <v>24</v>
      </c>
      <c r="E469" s="20"/>
      <c r="F469" s="16"/>
    </row>
    <row r="470" spans="1:6" ht="60">
      <c r="A470" s="14" t="s">
        <v>319</v>
      </c>
      <c r="B470" s="20" t="s">
        <v>306</v>
      </c>
      <c r="C470" s="20" t="s">
        <v>42</v>
      </c>
      <c r="D470" s="20" t="s">
        <v>24</v>
      </c>
      <c r="E470" s="20"/>
      <c r="F470" s="16"/>
    </row>
    <row r="471" spans="1:6" ht="30">
      <c r="A471" s="30" t="s">
        <v>320</v>
      </c>
      <c r="B471" s="20" t="s">
        <v>306</v>
      </c>
      <c r="C471" s="20" t="s">
        <v>42</v>
      </c>
      <c r="D471" s="20" t="s">
        <v>24</v>
      </c>
      <c r="E471" s="20"/>
      <c r="F471" s="16">
        <v>322</v>
      </c>
    </row>
    <row r="472" spans="1:6" ht="45">
      <c r="A472" s="14" t="s">
        <v>321</v>
      </c>
      <c r="B472" s="20" t="s">
        <v>306</v>
      </c>
      <c r="C472" s="20" t="s">
        <v>42</v>
      </c>
      <c r="D472" s="20" t="s">
        <v>24</v>
      </c>
      <c r="E472" s="20"/>
      <c r="F472" s="16"/>
    </row>
    <row r="473" spans="1:6" ht="30">
      <c r="A473" s="30" t="s">
        <v>320</v>
      </c>
      <c r="B473" s="20" t="s">
        <v>306</v>
      </c>
      <c r="C473" s="20" t="s">
        <v>42</v>
      </c>
      <c r="D473" s="20" t="s">
        <v>24</v>
      </c>
      <c r="E473" s="20"/>
      <c r="F473" s="16">
        <v>322</v>
      </c>
    </row>
    <row r="474" spans="1:6">
      <c r="A474" s="14" t="s">
        <v>279</v>
      </c>
      <c r="B474" s="20" t="s">
        <v>306</v>
      </c>
      <c r="C474" s="20" t="s">
        <v>42</v>
      </c>
      <c r="D474" s="20" t="s">
        <v>51</v>
      </c>
      <c r="E474" s="20"/>
      <c r="F474" s="33"/>
    </row>
    <row r="475" spans="1:6">
      <c r="A475" s="14" t="s">
        <v>322</v>
      </c>
      <c r="B475" s="20" t="s">
        <v>306</v>
      </c>
      <c r="C475" s="20" t="s">
        <v>42</v>
      </c>
      <c r="D475" s="20" t="s">
        <v>51</v>
      </c>
      <c r="E475" s="20"/>
      <c r="F475" s="33"/>
    </row>
    <row r="476" spans="1:6" ht="75">
      <c r="A476" s="14" t="s">
        <v>323</v>
      </c>
      <c r="B476" s="20" t="s">
        <v>306</v>
      </c>
      <c r="C476" s="20" t="s">
        <v>42</v>
      </c>
      <c r="D476" s="20" t="s">
        <v>51</v>
      </c>
      <c r="E476" s="20"/>
      <c r="F476" s="33"/>
    </row>
    <row r="477" spans="1:6" ht="90">
      <c r="A477" s="14" t="s">
        <v>324</v>
      </c>
      <c r="B477" s="20" t="s">
        <v>306</v>
      </c>
      <c r="C477" s="20" t="s">
        <v>42</v>
      </c>
      <c r="D477" s="20" t="s">
        <v>51</v>
      </c>
      <c r="E477" s="20"/>
      <c r="F477" s="33"/>
    </row>
    <row r="478" spans="1:6" ht="45">
      <c r="A478" s="30" t="s">
        <v>77</v>
      </c>
      <c r="B478" s="20" t="s">
        <v>306</v>
      </c>
      <c r="C478" s="20" t="s">
        <v>42</v>
      </c>
      <c r="D478" s="20" t="s">
        <v>51</v>
      </c>
      <c r="E478" s="20"/>
      <c r="F478" s="33" t="s">
        <v>325</v>
      </c>
    </row>
    <row r="479" spans="1:6">
      <c r="A479" s="26" t="s">
        <v>149</v>
      </c>
      <c r="B479" s="20" t="s">
        <v>306</v>
      </c>
      <c r="C479" s="20" t="s">
        <v>106</v>
      </c>
      <c r="D479" s="20" t="s">
        <v>15</v>
      </c>
      <c r="E479" s="20"/>
      <c r="F479" s="16"/>
    </row>
    <row r="480" spans="1:6">
      <c r="A480" s="14" t="s">
        <v>153</v>
      </c>
      <c r="B480" s="20" t="s">
        <v>306</v>
      </c>
      <c r="C480" s="20" t="s">
        <v>106</v>
      </c>
      <c r="D480" s="20" t="s">
        <v>17</v>
      </c>
      <c r="E480" s="20"/>
      <c r="F480" s="16"/>
    </row>
    <row r="481" spans="1:13">
      <c r="A481" s="14" t="s">
        <v>326</v>
      </c>
      <c r="B481" s="20" t="s">
        <v>306</v>
      </c>
      <c r="C481" s="20" t="s">
        <v>106</v>
      </c>
      <c r="D481" s="20" t="s">
        <v>17</v>
      </c>
      <c r="E481" s="20" t="s">
        <v>19</v>
      </c>
      <c r="F481" s="16"/>
    </row>
    <row r="482" spans="1:13" ht="105">
      <c r="A482" s="14" t="s">
        <v>154</v>
      </c>
      <c r="B482" s="20" t="s">
        <v>306</v>
      </c>
      <c r="C482" s="20" t="s">
        <v>106</v>
      </c>
      <c r="D482" s="20" t="s">
        <v>17</v>
      </c>
      <c r="E482" s="20" t="s">
        <v>155</v>
      </c>
      <c r="F482" s="16"/>
    </row>
    <row r="483" spans="1:13" ht="60">
      <c r="A483" s="30" t="s">
        <v>172</v>
      </c>
      <c r="B483" s="20" t="s">
        <v>306</v>
      </c>
      <c r="C483" s="20" t="s">
        <v>106</v>
      </c>
      <c r="D483" s="20" t="s">
        <v>17</v>
      </c>
      <c r="E483" s="20" t="s">
        <v>155</v>
      </c>
      <c r="F483" s="16">
        <v>810</v>
      </c>
    </row>
    <row r="484" spans="1:13" ht="45">
      <c r="A484" s="14" t="s">
        <v>327</v>
      </c>
      <c r="B484" s="20" t="s">
        <v>306</v>
      </c>
      <c r="C484" s="5" t="s">
        <v>14</v>
      </c>
      <c r="D484" s="5" t="s">
        <v>34</v>
      </c>
      <c r="E484" s="5" t="s">
        <v>328</v>
      </c>
      <c r="F484" s="16"/>
      <c r="G484" s="36">
        <f>SUM(G485:G487)</f>
        <v>18887.100000000002</v>
      </c>
      <c r="H484" s="36">
        <f>SUM(H485:H487)</f>
        <v>19834.599999999999</v>
      </c>
    </row>
    <row r="485" spans="1:13" ht="90">
      <c r="A485" s="21" t="s">
        <v>22</v>
      </c>
      <c r="B485" s="20" t="s">
        <v>306</v>
      </c>
      <c r="C485" s="5" t="s">
        <v>14</v>
      </c>
      <c r="D485" s="5" t="s">
        <v>34</v>
      </c>
      <c r="E485" s="5" t="s">
        <v>328</v>
      </c>
      <c r="F485" s="16">
        <v>100</v>
      </c>
      <c r="G485" s="36">
        <v>16288</v>
      </c>
      <c r="H485" s="8">
        <v>17103</v>
      </c>
    </row>
    <row r="486" spans="1:13" ht="30">
      <c r="A486" s="21" t="s">
        <v>27</v>
      </c>
      <c r="B486" s="20" t="s">
        <v>306</v>
      </c>
      <c r="C486" s="5" t="s">
        <v>14</v>
      </c>
      <c r="D486" s="5" t="s">
        <v>34</v>
      </c>
      <c r="E486" s="5" t="s">
        <v>328</v>
      </c>
      <c r="F486" s="16">
        <v>200</v>
      </c>
      <c r="G486" s="36">
        <v>2498.1999999999998</v>
      </c>
      <c r="H486" s="8">
        <v>2625.6</v>
      </c>
      <c r="K486" s="24"/>
      <c r="L486" s="24"/>
    </row>
    <row r="487" spans="1:13">
      <c r="A487" s="25" t="s">
        <v>28</v>
      </c>
      <c r="B487" s="20" t="s">
        <v>306</v>
      </c>
      <c r="C487" s="5" t="s">
        <v>14</v>
      </c>
      <c r="D487" s="5" t="s">
        <v>34</v>
      </c>
      <c r="E487" s="5" t="s">
        <v>328</v>
      </c>
      <c r="F487" s="16">
        <v>800</v>
      </c>
      <c r="G487" s="36">
        <v>100.9</v>
      </c>
      <c r="H487" s="8">
        <v>106</v>
      </c>
      <c r="K487" s="24"/>
      <c r="L487" s="24"/>
      <c r="M487" s="24"/>
    </row>
    <row r="488" spans="1:13" ht="15.75">
      <c r="A488" s="35" t="s">
        <v>109</v>
      </c>
      <c r="B488" s="20" t="s">
        <v>306</v>
      </c>
      <c r="C488" s="20" t="s">
        <v>110</v>
      </c>
      <c r="D488" s="20" t="s">
        <v>15</v>
      </c>
      <c r="E488" s="20"/>
      <c r="F488" s="16"/>
      <c r="G488" s="36">
        <f t="shared" ref="G488:H490" si="2">SUM(G489)</f>
        <v>1366.3</v>
      </c>
      <c r="H488" s="8">
        <f t="shared" si="2"/>
        <v>1436</v>
      </c>
    </row>
    <row r="489" spans="1:13">
      <c r="A489" s="14" t="s">
        <v>184</v>
      </c>
      <c r="B489" s="20" t="s">
        <v>306</v>
      </c>
      <c r="C489" s="20" t="s">
        <v>110</v>
      </c>
      <c r="D489" s="20" t="s">
        <v>14</v>
      </c>
      <c r="E489" s="20"/>
      <c r="F489" s="16"/>
      <c r="G489" s="36">
        <f t="shared" si="2"/>
        <v>1366.3</v>
      </c>
      <c r="H489" s="8">
        <f t="shared" si="2"/>
        <v>1436</v>
      </c>
    </row>
    <row r="490" spans="1:13">
      <c r="A490" s="14" t="s">
        <v>18</v>
      </c>
      <c r="B490" s="20" t="s">
        <v>306</v>
      </c>
      <c r="C490" s="20" t="s">
        <v>110</v>
      </c>
      <c r="D490" s="20" t="s">
        <v>14</v>
      </c>
      <c r="E490" s="20" t="s">
        <v>19</v>
      </c>
      <c r="F490" s="16"/>
      <c r="G490" s="36">
        <f t="shared" si="2"/>
        <v>1366.3</v>
      </c>
      <c r="H490" s="8">
        <f t="shared" si="2"/>
        <v>1436</v>
      </c>
    </row>
    <row r="491" spans="1:13">
      <c r="A491" s="14" t="s">
        <v>316</v>
      </c>
      <c r="B491" s="20" t="s">
        <v>306</v>
      </c>
      <c r="C491" s="20" t="s">
        <v>110</v>
      </c>
      <c r="D491" s="20" t="s">
        <v>14</v>
      </c>
      <c r="E491" s="20" t="s">
        <v>329</v>
      </c>
      <c r="F491" s="16"/>
      <c r="G491" s="36">
        <f>SUM(G492)</f>
        <v>1366.3</v>
      </c>
      <c r="H491" s="36">
        <f>SUM(H492)</f>
        <v>1436</v>
      </c>
    </row>
    <row r="492" spans="1:13" ht="30">
      <c r="A492" s="21" t="s">
        <v>27</v>
      </c>
      <c r="B492" s="20" t="s">
        <v>306</v>
      </c>
      <c r="C492" s="20" t="s">
        <v>110</v>
      </c>
      <c r="D492" s="20" t="s">
        <v>14</v>
      </c>
      <c r="E492" s="20" t="s">
        <v>329</v>
      </c>
      <c r="F492" s="16">
        <v>200</v>
      </c>
      <c r="G492" s="36">
        <v>1366.3</v>
      </c>
      <c r="H492" s="8">
        <v>1436</v>
      </c>
    </row>
    <row r="493" spans="1:13">
      <c r="A493" s="14" t="s">
        <v>41</v>
      </c>
      <c r="B493" s="20" t="s">
        <v>306</v>
      </c>
      <c r="C493" s="20" t="s">
        <v>42</v>
      </c>
      <c r="D493" s="20" t="s">
        <v>15</v>
      </c>
      <c r="E493" s="20"/>
      <c r="F493" s="16"/>
      <c r="G493" s="36">
        <f>SUM(G494+G500)</f>
        <v>10719</v>
      </c>
      <c r="H493" s="8">
        <f>SUM(H494+H500)</f>
        <v>3719</v>
      </c>
    </row>
    <row r="494" spans="1:13">
      <c r="A494" s="14" t="s">
        <v>43</v>
      </c>
      <c r="B494" s="20" t="s">
        <v>306</v>
      </c>
      <c r="C494" s="20" t="s">
        <v>44</v>
      </c>
      <c r="D494" s="20" t="s">
        <v>24</v>
      </c>
      <c r="E494" s="20"/>
      <c r="F494" s="16"/>
      <c r="G494" s="8">
        <f>SUM(G495)</f>
        <v>7000</v>
      </c>
    </row>
    <row r="495" spans="1:13">
      <c r="A495" s="14" t="s">
        <v>73</v>
      </c>
      <c r="B495" s="20" t="s">
        <v>306</v>
      </c>
      <c r="C495" s="20" t="s">
        <v>42</v>
      </c>
      <c r="D495" s="20" t="s">
        <v>24</v>
      </c>
      <c r="E495" s="20" t="s">
        <v>74</v>
      </c>
      <c r="F495" s="16"/>
      <c r="G495" s="8">
        <f>SUM(G496+G498)</f>
        <v>7000</v>
      </c>
    </row>
    <row r="496" spans="1:13" ht="60">
      <c r="A496" s="14" t="s">
        <v>330</v>
      </c>
      <c r="B496" s="20" t="s">
        <v>306</v>
      </c>
      <c r="C496" s="20" t="s">
        <v>42</v>
      </c>
      <c r="D496" s="20" t="s">
        <v>24</v>
      </c>
      <c r="E496" s="20" t="s">
        <v>331</v>
      </c>
      <c r="F496" s="16"/>
      <c r="G496" s="8">
        <v>3000</v>
      </c>
    </row>
    <row r="497" spans="1:9" ht="30">
      <c r="A497" s="21" t="s">
        <v>37</v>
      </c>
      <c r="B497" s="20" t="s">
        <v>306</v>
      </c>
      <c r="C497" s="20" t="s">
        <v>42</v>
      </c>
      <c r="D497" s="20" t="s">
        <v>24</v>
      </c>
      <c r="E497" s="20" t="s">
        <v>331</v>
      </c>
      <c r="F497" s="16">
        <v>300</v>
      </c>
      <c r="G497" s="8">
        <v>3000</v>
      </c>
    </row>
    <row r="498" spans="1:9" ht="30">
      <c r="A498" s="14" t="s">
        <v>332</v>
      </c>
      <c r="B498" s="20" t="s">
        <v>306</v>
      </c>
      <c r="C498" s="20" t="s">
        <v>42</v>
      </c>
      <c r="D498" s="20" t="s">
        <v>24</v>
      </c>
      <c r="E498" s="20" t="s">
        <v>333</v>
      </c>
      <c r="F498" s="16"/>
      <c r="G498" s="8">
        <v>4000</v>
      </c>
    </row>
    <row r="499" spans="1:9" ht="30">
      <c r="A499" s="21" t="s">
        <v>37</v>
      </c>
      <c r="B499" s="20" t="s">
        <v>306</v>
      </c>
      <c r="C499" s="20" t="s">
        <v>42</v>
      </c>
      <c r="D499" s="20" t="s">
        <v>24</v>
      </c>
      <c r="E499" s="20" t="s">
        <v>333</v>
      </c>
      <c r="F499" s="16">
        <v>300</v>
      </c>
      <c r="G499" s="8">
        <v>4000</v>
      </c>
    </row>
    <row r="500" spans="1:9">
      <c r="A500" s="14" t="s">
        <v>279</v>
      </c>
      <c r="B500" s="20" t="s">
        <v>306</v>
      </c>
      <c r="C500" s="20" t="s">
        <v>42</v>
      </c>
      <c r="D500" s="20" t="s">
        <v>51</v>
      </c>
      <c r="E500" s="20"/>
      <c r="F500" s="33"/>
      <c r="G500" s="56">
        <f>G501</f>
        <v>3719</v>
      </c>
      <c r="H500" s="56">
        <f>H501</f>
        <v>3719</v>
      </c>
    </row>
    <row r="501" spans="1:9" ht="30">
      <c r="A501" s="30" t="s">
        <v>56</v>
      </c>
      <c r="B501" s="20" t="s">
        <v>306</v>
      </c>
      <c r="C501" s="20" t="s">
        <v>42</v>
      </c>
      <c r="D501" s="20" t="s">
        <v>51</v>
      </c>
      <c r="E501" s="20" t="s">
        <v>58</v>
      </c>
      <c r="F501" s="33"/>
      <c r="G501" s="56">
        <v>3719</v>
      </c>
      <c r="H501" s="8">
        <v>3719</v>
      </c>
    </row>
    <row r="502" spans="1:9" ht="75">
      <c r="A502" s="14" t="s">
        <v>334</v>
      </c>
      <c r="B502" s="20" t="s">
        <v>306</v>
      </c>
      <c r="C502" s="20" t="s">
        <v>42</v>
      </c>
      <c r="D502" s="20" t="s">
        <v>51</v>
      </c>
      <c r="E502" s="20" t="s">
        <v>335</v>
      </c>
      <c r="F502" s="33"/>
      <c r="G502" s="56">
        <f>SUM(G503)</f>
        <v>3719</v>
      </c>
      <c r="H502" s="56">
        <f>SUM(H503)</f>
        <v>3719</v>
      </c>
      <c r="I502" s="56"/>
    </row>
    <row r="503" spans="1:9" ht="30">
      <c r="A503" s="21" t="s">
        <v>27</v>
      </c>
      <c r="B503" s="20" t="s">
        <v>306</v>
      </c>
      <c r="C503" s="20" t="s">
        <v>42</v>
      </c>
      <c r="D503" s="20" t="s">
        <v>51</v>
      </c>
      <c r="E503" s="20" t="s">
        <v>335</v>
      </c>
      <c r="F503" s="33" t="s">
        <v>62</v>
      </c>
      <c r="G503" s="56">
        <v>3719</v>
      </c>
      <c r="H503" s="8">
        <v>3719</v>
      </c>
    </row>
    <row r="504" spans="1:9">
      <c r="A504" s="26" t="s">
        <v>149</v>
      </c>
      <c r="B504" s="20" t="s">
        <v>306</v>
      </c>
      <c r="C504" s="20" t="s">
        <v>106</v>
      </c>
      <c r="D504" s="20" t="s">
        <v>15</v>
      </c>
      <c r="E504" s="20"/>
      <c r="F504" s="16"/>
      <c r="G504" s="36">
        <f t="shared" ref="G504:H506" si="3">SUM(G505)</f>
        <v>1239.0999999999999</v>
      </c>
      <c r="H504" s="8">
        <f t="shared" si="3"/>
        <v>1302.3</v>
      </c>
    </row>
    <row r="505" spans="1:9">
      <c r="A505" s="14" t="s">
        <v>153</v>
      </c>
      <c r="B505" s="20" t="s">
        <v>306</v>
      </c>
      <c r="C505" s="20" t="s">
        <v>106</v>
      </c>
      <c r="D505" s="20" t="s">
        <v>17</v>
      </c>
      <c r="E505" s="20"/>
      <c r="F505" s="16"/>
      <c r="G505" s="36">
        <f t="shared" si="3"/>
        <v>1239.0999999999999</v>
      </c>
      <c r="H505" s="8">
        <f t="shared" si="3"/>
        <v>1302.3</v>
      </c>
    </row>
    <row r="506" spans="1:9" ht="105">
      <c r="A506" s="14" t="s">
        <v>154</v>
      </c>
      <c r="B506" s="20" t="s">
        <v>306</v>
      </c>
      <c r="C506" s="20" t="s">
        <v>106</v>
      </c>
      <c r="D506" s="20" t="s">
        <v>17</v>
      </c>
      <c r="E506" s="20" t="s">
        <v>155</v>
      </c>
      <c r="F506" s="16"/>
      <c r="G506" s="36">
        <f t="shared" si="3"/>
        <v>1239.0999999999999</v>
      </c>
      <c r="H506" s="36">
        <f t="shared" si="3"/>
        <v>1302.3</v>
      </c>
    </row>
    <row r="507" spans="1:9">
      <c r="A507" s="25" t="s">
        <v>28</v>
      </c>
      <c r="B507" s="20" t="s">
        <v>306</v>
      </c>
      <c r="C507" s="20" t="s">
        <v>106</v>
      </c>
      <c r="D507" s="20" t="s">
        <v>17</v>
      </c>
      <c r="E507" s="20" t="s">
        <v>155</v>
      </c>
      <c r="F507" s="16">
        <v>800</v>
      </c>
      <c r="G507" s="36">
        <v>1239.0999999999999</v>
      </c>
      <c r="H507" s="8">
        <v>1302.3</v>
      </c>
    </row>
    <row r="508" spans="1:9">
      <c r="A508" s="30"/>
      <c r="B508" s="20"/>
      <c r="C508" s="20"/>
      <c r="D508" s="20"/>
      <c r="E508" s="20"/>
      <c r="F508" s="16"/>
    </row>
    <row r="509" spans="1:9" ht="29.25">
      <c r="A509" s="17" t="s">
        <v>336</v>
      </c>
      <c r="B509" s="18" t="s">
        <v>337</v>
      </c>
      <c r="C509" s="18"/>
      <c r="D509" s="18"/>
      <c r="E509" s="18"/>
      <c r="F509" s="16"/>
      <c r="G509" s="19">
        <f>SUM(G510)</f>
        <v>15021.2</v>
      </c>
      <c r="H509" s="19">
        <f>SUM(H510)</f>
        <v>15773.2</v>
      </c>
    </row>
    <row r="510" spans="1:9">
      <c r="A510" s="14" t="s">
        <v>13</v>
      </c>
      <c r="B510" s="20" t="s">
        <v>337</v>
      </c>
      <c r="C510" s="20" t="s">
        <v>14</v>
      </c>
      <c r="D510" s="20" t="s">
        <v>15</v>
      </c>
      <c r="E510" s="20"/>
      <c r="F510" s="16"/>
      <c r="G510" s="8">
        <f>SUM(G511+G517)</f>
        <v>15021.2</v>
      </c>
      <c r="H510" s="8">
        <f>SUM(H511+H517)</f>
        <v>15773.2</v>
      </c>
    </row>
    <row r="511" spans="1:9" ht="60">
      <c r="A511" s="14" t="s">
        <v>338</v>
      </c>
      <c r="B511" s="20" t="s">
        <v>337</v>
      </c>
      <c r="C511" s="20" t="s">
        <v>14</v>
      </c>
      <c r="D511" s="20" t="s">
        <v>164</v>
      </c>
      <c r="E511" s="20"/>
      <c r="F511" s="16"/>
      <c r="G511" s="8">
        <f>SUM(G512)</f>
        <v>14996.2</v>
      </c>
      <c r="H511" s="8">
        <f>SUM(H512)</f>
        <v>15748.2</v>
      </c>
    </row>
    <row r="512" spans="1:9">
      <c r="A512" s="14" t="s">
        <v>18</v>
      </c>
      <c r="B512" s="20" t="s">
        <v>337</v>
      </c>
      <c r="C512" s="20" t="s">
        <v>14</v>
      </c>
      <c r="D512" s="20" t="s">
        <v>164</v>
      </c>
      <c r="E512" s="20" t="s">
        <v>19</v>
      </c>
      <c r="F512" s="16"/>
      <c r="G512" s="8">
        <f>SUM(G513)</f>
        <v>14996.2</v>
      </c>
      <c r="H512" s="8">
        <f>SUM(H513)</f>
        <v>15748.2</v>
      </c>
    </row>
    <row r="513" spans="1:12" ht="45">
      <c r="A513" s="29" t="s">
        <v>52</v>
      </c>
      <c r="B513" s="20" t="s">
        <v>337</v>
      </c>
      <c r="C513" s="20" t="s">
        <v>14</v>
      </c>
      <c r="D513" s="20" t="s">
        <v>164</v>
      </c>
      <c r="E513" s="20" t="s">
        <v>53</v>
      </c>
      <c r="F513" s="16"/>
      <c r="G513" s="8">
        <f>SUM(G514:G516)</f>
        <v>14996.2</v>
      </c>
      <c r="H513" s="8">
        <f>SUM(H514:H516)</f>
        <v>15748.2</v>
      </c>
    </row>
    <row r="514" spans="1:12" ht="90">
      <c r="A514" s="21" t="s">
        <v>22</v>
      </c>
      <c r="B514" s="20" t="s">
        <v>337</v>
      </c>
      <c r="C514" s="20" t="s">
        <v>14</v>
      </c>
      <c r="D514" s="20" t="s">
        <v>164</v>
      </c>
      <c r="E514" s="20" t="s">
        <v>53</v>
      </c>
      <c r="F514" s="16">
        <v>100</v>
      </c>
      <c r="G514" s="8">
        <v>12459.6</v>
      </c>
      <c r="H514" s="8">
        <v>13083.5</v>
      </c>
      <c r="K514" s="24"/>
      <c r="L514" s="24"/>
    </row>
    <row r="515" spans="1:12" ht="30">
      <c r="A515" s="21" t="s">
        <v>27</v>
      </c>
      <c r="B515" s="20" t="s">
        <v>337</v>
      </c>
      <c r="C515" s="20" t="s">
        <v>14</v>
      </c>
      <c r="D515" s="20" t="s">
        <v>164</v>
      </c>
      <c r="E515" s="20" t="s">
        <v>53</v>
      </c>
      <c r="F515" s="16">
        <v>200</v>
      </c>
      <c r="G515" s="8">
        <v>2526.6</v>
      </c>
      <c r="H515" s="8">
        <v>2654.7</v>
      </c>
      <c r="K515" s="24"/>
      <c r="L515" s="24"/>
    </row>
    <row r="516" spans="1:12">
      <c r="A516" s="25" t="s">
        <v>28</v>
      </c>
      <c r="B516" s="20" t="s">
        <v>337</v>
      </c>
      <c r="C516" s="20" t="s">
        <v>14</v>
      </c>
      <c r="D516" s="20" t="s">
        <v>164</v>
      </c>
      <c r="E516" s="20" t="s">
        <v>53</v>
      </c>
      <c r="F516" s="16">
        <v>800</v>
      </c>
      <c r="G516" s="8">
        <v>10</v>
      </c>
      <c r="H516" s="8">
        <v>10</v>
      </c>
      <c r="K516" s="24"/>
      <c r="L516" s="24"/>
    </row>
    <row r="517" spans="1:12">
      <c r="A517" s="14" t="s">
        <v>33</v>
      </c>
      <c r="B517" s="20" t="s">
        <v>337</v>
      </c>
      <c r="C517" s="20" t="s">
        <v>14</v>
      </c>
      <c r="D517" s="20" t="s">
        <v>34</v>
      </c>
      <c r="E517" s="20"/>
      <c r="F517" s="16"/>
      <c r="G517" s="8">
        <v>25</v>
      </c>
      <c r="H517" s="8">
        <v>25</v>
      </c>
    </row>
    <row r="518" spans="1:12">
      <c r="A518" s="14" t="s">
        <v>18</v>
      </c>
      <c r="B518" s="20" t="s">
        <v>337</v>
      </c>
      <c r="C518" s="20" t="s">
        <v>14</v>
      </c>
      <c r="D518" s="20" t="s">
        <v>34</v>
      </c>
      <c r="E518" s="20" t="s">
        <v>19</v>
      </c>
      <c r="F518" s="16"/>
      <c r="G518" s="8">
        <v>25</v>
      </c>
      <c r="H518" s="8">
        <v>25</v>
      </c>
    </row>
    <row r="519" spans="1:12" ht="30">
      <c r="A519" s="26" t="s">
        <v>38</v>
      </c>
      <c r="B519" s="20" t="s">
        <v>337</v>
      </c>
      <c r="C519" s="20" t="s">
        <v>14</v>
      </c>
      <c r="D519" s="20" t="s">
        <v>34</v>
      </c>
      <c r="E519" s="20" t="s">
        <v>39</v>
      </c>
      <c r="F519" s="16"/>
      <c r="G519" s="8">
        <v>25</v>
      </c>
      <c r="H519" s="8">
        <v>25</v>
      </c>
    </row>
    <row r="520" spans="1:12" ht="45">
      <c r="A520" s="21" t="s">
        <v>89</v>
      </c>
      <c r="B520" s="20" t="s">
        <v>337</v>
      </c>
      <c r="C520" s="20" t="s">
        <v>14</v>
      </c>
      <c r="D520" s="20" t="s">
        <v>34</v>
      </c>
      <c r="E520" s="20" t="s">
        <v>39</v>
      </c>
      <c r="F520" s="16">
        <v>600</v>
      </c>
      <c r="G520" s="8">
        <v>25</v>
      </c>
      <c r="H520" s="8">
        <v>25</v>
      </c>
    </row>
    <row r="521" spans="1:12">
      <c r="A521" s="30"/>
      <c r="B521" s="20"/>
      <c r="C521" s="20"/>
      <c r="D521" s="20"/>
      <c r="E521" s="20"/>
      <c r="F521" s="16"/>
    </row>
    <row r="522" spans="1:12" ht="43.5">
      <c r="A522" s="17" t="s">
        <v>339</v>
      </c>
      <c r="B522" s="18" t="s">
        <v>340</v>
      </c>
      <c r="C522" s="18"/>
      <c r="D522" s="18"/>
      <c r="E522" s="18"/>
      <c r="F522" s="18"/>
    </row>
    <row r="523" spans="1:12">
      <c r="A523" s="14" t="s">
        <v>13</v>
      </c>
      <c r="B523" s="20" t="s">
        <v>340</v>
      </c>
      <c r="C523" s="20" t="s">
        <v>14</v>
      </c>
      <c r="D523" s="20" t="s">
        <v>15</v>
      </c>
      <c r="E523" s="18"/>
      <c r="F523" s="18"/>
    </row>
    <row r="524" spans="1:12" ht="30">
      <c r="A524" s="14" t="s">
        <v>341</v>
      </c>
      <c r="B524" s="20" t="s">
        <v>340</v>
      </c>
      <c r="C524" s="20" t="s">
        <v>14</v>
      </c>
      <c r="D524" s="20" t="s">
        <v>120</v>
      </c>
      <c r="E524" s="20"/>
      <c r="F524" s="20"/>
    </row>
    <row r="525" spans="1:12">
      <c r="A525" s="14" t="s">
        <v>326</v>
      </c>
      <c r="B525" s="20" t="s">
        <v>340</v>
      </c>
      <c r="C525" s="20" t="s">
        <v>14</v>
      </c>
      <c r="D525" s="20" t="s">
        <v>120</v>
      </c>
      <c r="E525" s="20" t="s">
        <v>19</v>
      </c>
      <c r="F525" s="20"/>
    </row>
    <row r="526" spans="1:12" ht="30">
      <c r="A526" s="14" t="s">
        <v>342</v>
      </c>
      <c r="B526" s="20" t="s">
        <v>340</v>
      </c>
      <c r="C526" s="20" t="s">
        <v>14</v>
      </c>
      <c r="D526" s="20" t="s">
        <v>120</v>
      </c>
      <c r="E526" s="20" t="s">
        <v>343</v>
      </c>
      <c r="F526" s="20"/>
    </row>
    <row r="527" spans="1:12" ht="45">
      <c r="A527" s="30" t="s">
        <v>77</v>
      </c>
      <c r="B527" s="20" t="s">
        <v>340</v>
      </c>
      <c r="C527" s="20" t="s">
        <v>14</v>
      </c>
      <c r="D527" s="20" t="s">
        <v>120</v>
      </c>
      <c r="E527" s="20" t="s">
        <v>343</v>
      </c>
      <c r="F527" s="33" t="s">
        <v>325</v>
      </c>
    </row>
    <row r="528" spans="1:12">
      <c r="A528" s="30"/>
      <c r="B528" s="20"/>
      <c r="C528" s="20"/>
      <c r="D528" s="20"/>
      <c r="E528" s="20"/>
      <c r="F528" s="16"/>
    </row>
    <row r="529" spans="1:8">
      <c r="A529" s="14" t="s">
        <v>344</v>
      </c>
      <c r="B529" s="20"/>
      <c r="C529" s="20"/>
      <c r="D529" s="20"/>
      <c r="E529" s="20"/>
      <c r="F529" s="16"/>
      <c r="G529" s="8">
        <v>109025.60000000001</v>
      </c>
      <c r="H529" s="8">
        <v>187479.1</v>
      </c>
    </row>
    <row r="530" spans="1:8">
      <c r="A530" s="34"/>
      <c r="B530" s="20"/>
      <c r="C530" s="20"/>
      <c r="D530" s="20"/>
      <c r="E530" s="20"/>
      <c r="F530" s="16"/>
    </row>
    <row r="531" spans="1:8">
      <c r="A531" s="17" t="s">
        <v>345</v>
      </c>
      <c r="B531" s="18"/>
      <c r="C531" s="18"/>
      <c r="D531" s="18"/>
      <c r="E531" s="18"/>
      <c r="F531" s="16"/>
      <c r="G531" s="19">
        <f>SUM(G10+G38+G171+G188+G329+G348+G410+G440+G509+G522+G529)</f>
        <v>4307847.5</v>
      </c>
      <c r="H531" s="19">
        <f>SUM(H10+H38+H171+H188+H329+H348+H410+H440+H509+H522+H529)</f>
        <v>4410931.6000000006</v>
      </c>
    </row>
    <row r="532" spans="1:8">
      <c r="A532" s="1"/>
      <c r="B532" s="57"/>
      <c r="C532" s="57"/>
      <c r="D532" s="57"/>
      <c r="E532" s="57"/>
      <c r="F532" s="57"/>
    </row>
    <row r="533" spans="1:8">
      <c r="A533" s="1"/>
      <c r="B533" s="57"/>
      <c r="C533" s="57"/>
      <c r="D533" s="57"/>
      <c r="E533" s="57"/>
      <c r="F533" s="57"/>
    </row>
    <row r="534" spans="1:8">
      <c r="A534" s="1"/>
      <c r="B534" s="57"/>
      <c r="C534" s="57"/>
      <c r="D534" s="57"/>
      <c r="E534" s="57"/>
      <c r="F534" s="57"/>
    </row>
    <row r="535" spans="1:8">
      <c r="A535" s="1"/>
      <c r="B535" s="57"/>
      <c r="C535" s="57"/>
      <c r="D535" s="57"/>
      <c r="E535" s="57"/>
      <c r="F535" s="57"/>
    </row>
    <row r="536" spans="1:8">
      <c r="A536" s="1"/>
      <c r="B536" s="57"/>
      <c r="C536" s="57"/>
      <c r="D536" s="57"/>
      <c r="E536" s="57"/>
      <c r="F536" s="57"/>
    </row>
    <row r="537" spans="1:8">
      <c r="A537" s="1"/>
      <c r="B537" s="57"/>
      <c r="C537" s="57"/>
      <c r="D537" s="57"/>
      <c r="E537" s="57"/>
      <c r="F537" s="57"/>
    </row>
    <row r="538" spans="1:8">
      <c r="A538" s="1"/>
      <c r="B538" s="57"/>
      <c r="C538" s="57"/>
      <c r="D538" s="57"/>
      <c r="E538" s="57"/>
      <c r="F538" s="57"/>
    </row>
    <row r="539" spans="1:8">
      <c r="A539" s="1"/>
      <c r="B539" s="57"/>
      <c r="C539" s="57"/>
      <c r="D539" s="57"/>
      <c r="E539" s="57"/>
      <c r="F539" s="57"/>
    </row>
    <row r="540" spans="1:8">
      <c r="A540" s="1"/>
      <c r="B540" s="57"/>
      <c r="C540" s="57"/>
      <c r="D540" s="57"/>
      <c r="E540" s="57"/>
      <c r="F540" s="57"/>
    </row>
    <row r="541" spans="1:8">
      <c r="A541" s="1"/>
      <c r="B541" s="57"/>
      <c r="C541" s="57"/>
      <c r="D541" s="57"/>
      <c r="E541" s="57"/>
      <c r="F541" s="57"/>
    </row>
    <row r="542" spans="1:8">
      <c r="A542" s="1"/>
      <c r="B542" s="57"/>
      <c r="C542" s="57"/>
      <c r="D542" s="57"/>
      <c r="E542" s="57"/>
      <c r="F542" s="57"/>
    </row>
    <row r="543" spans="1:8">
      <c r="A543" s="1"/>
      <c r="B543" s="57"/>
      <c r="C543" s="57"/>
      <c r="D543" s="57"/>
      <c r="E543" s="57"/>
      <c r="F543" s="57"/>
    </row>
    <row r="544" spans="1:8">
      <c r="A544" s="1"/>
      <c r="B544" s="57"/>
      <c r="C544" s="57"/>
      <c r="D544" s="57"/>
      <c r="E544" s="57"/>
      <c r="F544" s="57"/>
    </row>
    <row r="545" spans="1:6">
      <c r="A545" s="1"/>
      <c r="B545" s="57"/>
      <c r="C545" s="57"/>
      <c r="D545" s="57"/>
      <c r="E545" s="57"/>
      <c r="F545" s="57"/>
    </row>
    <row r="546" spans="1:6">
      <c r="A546" s="1"/>
      <c r="B546" s="57"/>
      <c r="C546" s="57"/>
      <c r="D546" s="57"/>
      <c r="E546" s="57"/>
      <c r="F546" s="57"/>
    </row>
    <row r="547" spans="1:6">
      <c r="A547" s="1"/>
      <c r="B547" s="57"/>
      <c r="C547" s="57"/>
      <c r="D547" s="57"/>
      <c r="E547" s="57"/>
      <c r="F547" s="57"/>
    </row>
    <row r="548" spans="1:6">
      <c r="A548" s="1"/>
      <c r="B548" s="57"/>
      <c r="C548" s="57"/>
      <c r="D548" s="57"/>
      <c r="E548" s="57"/>
      <c r="F548" s="57"/>
    </row>
    <row r="549" spans="1:6">
      <c r="A549" s="1"/>
      <c r="B549" s="57"/>
      <c r="C549" s="57"/>
      <c r="D549" s="57"/>
      <c r="E549" s="57"/>
      <c r="F549" s="57"/>
    </row>
    <row r="550" spans="1:6">
      <c r="A550" s="1"/>
      <c r="B550" s="57"/>
      <c r="C550" s="57"/>
      <c r="D550" s="57"/>
      <c r="E550" s="57"/>
      <c r="F550" s="57"/>
    </row>
    <row r="551" spans="1:6">
      <c r="A551" s="1"/>
      <c r="B551" s="57"/>
      <c r="C551" s="57"/>
      <c r="D551" s="57"/>
      <c r="E551" s="57"/>
      <c r="F551" s="57"/>
    </row>
    <row r="552" spans="1:6">
      <c r="A552" s="1"/>
      <c r="B552" s="57"/>
      <c r="C552" s="57"/>
      <c r="D552" s="57"/>
      <c r="E552" s="57"/>
      <c r="F552" s="57"/>
    </row>
    <row r="553" spans="1:6">
      <c r="A553" s="1"/>
      <c r="B553" s="57"/>
      <c r="C553" s="57"/>
      <c r="D553" s="57"/>
      <c r="E553" s="57"/>
      <c r="F553" s="57"/>
    </row>
    <row r="554" spans="1:6">
      <c r="A554" s="1"/>
      <c r="B554" s="57"/>
      <c r="C554" s="57"/>
      <c r="D554" s="57"/>
      <c r="E554" s="57"/>
      <c r="F554" s="57"/>
    </row>
    <row r="555" spans="1:6">
      <c r="A555" s="1"/>
      <c r="B555" s="57"/>
      <c r="C555" s="57"/>
      <c r="D555" s="57"/>
      <c r="E555" s="57"/>
      <c r="F555" s="57"/>
    </row>
    <row r="556" spans="1:6">
      <c r="A556" s="1"/>
      <c r="B556" s="57"/>
      <c r="C556" s="57"/>
      <c r="D556" s="57"/>
      <c r="E556" s="57"/>
      <c r="F556" s="57"/>
    </row>
    <row r="557" spans="1:6">
      <c r="A557" s="1"/>
      <c r="B557" s="57"/>
      <c r="C557" s="57"/>
      <c r="D557" s="57"/>
      <c r="E557" s="57"/>
      <c r="F557" s="57"/>
    </row>
    <row r="558" spans="1:6">
      <c r="A558" s="1"/>
      <c r="B558" s="57"/>
      <c r="C558" s="57"/>
      <c r="D558" s="57"/>
      <c r="E558" s="57"/>
      <c r="F558" s="57"/>
    </row>
    <row r="559" spans="1:6">
      <c r="A559" s="1"/>
      <c r="B559" s="57"/>
      <c r="C559" s="57"/>
      <c r="D559" s="57"/>
      <c r="E559" s="57"/>
      <c r="F559" s="57"/>
    </row>
    <row r="560" spans="1:6">
      <c r="A560" s="1"/>
      <c r="B560" s="57"/>
      <c r="C560" s="57"/>
      <c r="D560" s="57"/>
      <c r="E560" s="57"/>
      <c r="F560" s="57"/>
    </row>
    <row r="561" spans="1:6">
      <c r="A561" s="1"/>
      <c r="B561" s="57"/>
      <c r="C561" s="57"/>
      <c r="D561" s="57"/>
      <c r="E561" s="57"/>
      <c r="F561" s="57"/>
    </row>
    <row r="562" spans="1:6">
      <c r="A562" s="1"/>
      <c r="B562" s="57"/>
      <c r="C562" s="57"/>
      <c r="D562" s="57"/>
      <c r="E562" s="57"/>
      <c r="F562" s="57"/>
    </row>
    <row r="563" spans="1:6">
      <c r="A563" s="1"/>
      <c r="B563" s="57"/>
      <c r="C563" s="57"/>
      <c r="D563" s="57"/>
      <c r="E563" s="57"/>
      <c r="F563" s="57"/>
    </row>
    <row r="564" spans="1:6">
      <c r="A564" s="1"/>
      <c r="B564" s="57"/>
      <c r="C564" s="57"/>
      <c r="D564" s="57"/>
      <c r="E564" s="57"/>
      <c r="F564" s="57"/>
    </row>
    <row r="565" spans="1:6">
      <c r="A565" s="1"/>
      <c r="B565" s="57"/>
      <c r="C565" s="57"/>
      <c r="D565" s="57"/>
      <c r="E565" s="57"/>
      <c r="F565" s="57"/>
    </row>
    <row r="566" spans="1:6">
      <c r="A566" s="1"/>
      <c r="B566" s="57"/>
      <c r="C566" s="57"/>
      <c r="D566" s="57"/>
      <c r="E566" s="57"/>
      <c r="F566" s="57"/>
    </row>
    <row r="567" spans="1:6">
      <c r="A567" s="1"/>
      <c r="B567" s="57"/>
      <c r="C567" s="57"/>
      <c r="D567" s="57"/>
      <c r="E567" s="57"/>
      <c r="F567" s="57"/>
    </row>
    <row r="568" spans="1:6">
      <c r="A568" s="1"/>
      <c r="B568" s="57"/>
      <c r="C568" s="57"/>
      <c r="D568" s="57"/>
      <c r="E568" s="57"/>
      <c r="F568" s="57"/>
    </row>
    <row r="569" spans="1:6">
      <c r="A569" s="1"/>
      <c r="B569" s="57"/>
      <c r="C569" s="57"/>
      <c r="D569" s="57"/>
      <c r="E569" s="57"/>
      <c r="F569" s="57"/>
    </row>
    <row r="570" spans="1:6">
      <c r="A570" s="1"/>
      <c r="B570" s="57"/>
      <c r="C570" s="57"/>
      <c r="D570" s="57"/>
      <c r="E570" s="57"/>
      <c r="F570" s="57"/>
    </row>
    <row r="571" spans="1:6">
      <c r="A571" s="1"/>
      <c r="B571" s="57"/>
      <c r="C571" s="57"/>
      <c r="D571" s="57"/>
      <c r="E571" s="57"/>
      <c r="F571" s="57"/>
    </row>
    <row r="572" spans="1:6">
      <c r="A572" s="1"/>
      <c r="B572" s="57"/>
      <c r="C572" s="57"/>
      <c r="D572" s="57"/>
      <c r="E572" s="57"/>
      <c r="F572" s="57"/>
    </row>
  </sheetData>
  <mergeCells count="1">
    <mergeCell ref="A6:H6"/>
  </mergeCells>
  <printOptions horizontalCentered="1"/>
  <pageMargins left="0.51181102362204722" right="0.31496062992125984" top="0.35433070866141736" bottom="0.35433070866141736" header="0.31496062992125984" footer="0.31496062992125984"/>
  <pageSetup paperSize="9" scale="90"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WareZ Provider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www.PHILka.RU</dc:creator>
  <cp:lastModifiedBy>User</cp:lastModifiedBy>
  <cp:lastPrinted>2014-09-03T04:21:12Z</cp:lastPrinted>
  <dcterms:created xsi:type="dcterms:W3CDTF">2014-09-02T00:30:28Z</dcterms:created>
  <dcterms:modified xsi:type="dcterms:W3CDTF">2014-09-03T04:21:26Z</dcterms:modified>
</cp:coreProperties>
</file>